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Т-ТН'!$M$18:$BT$28</definedName>
    <definedName name="checkCell_List06_4_double_date">'Форма 4.2.2 | Т-ТН'!$BU$18:$BU$28</definedName>
    <definedName name="checkCell_List06_4_unique_t">'Форма 4.2.2 | Т-ТН'!$M$18:$M$28</definedName>
    <definedName name="checkCell_List06_4_unique_t1">'Форма 4.2.2 | Т-ТН'!$BV$18:$BV$28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et_union_hor!$O$85:$BS$90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et_union_hor!$BS$85:$BS$98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Т-ТН'!$BS$18:$BS$28</definedName>
    <definedName name="List06_4_note">'Форма 4.2.2 | Т-ТН'!$BT$18:$BT$28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Т-ТН'!$BS$18:$BS$28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REESTR_ORG!$A$2:$J$174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59" i="612" l="1"/>
  <c r="A160" i="612"/>
  <c r="A157" i="612"/>
  <c r="A158" i="612"/>
  <c r="A155" i="612"/>
  <c r="A156" i="612"/>
  <c r="A153" i="612"/>
  <c r="A154" i="612"/>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L18" i="627"/>
  <c r="O18" i="627"/>
  <c r="L19" i="627"/>
  <c r="L20" i="627"/>
  <c r="L21" i="627"/>
  <c r="L23" i="627"/>
  <c r="BW24" i="627"/>
  <c r="BV23" i="627"/>
  <c r="L24" i="627"/>
  <c r="Q25" i="627"/>
  <c r="X25" i="627"/>
  <c r="AE25" i="627"/>
  <c r="AL25" i="627"/>
  <c r="AS25" i="627"/>
  <c r="AZ25" i="627"/>
  <c r="BG25" i="627"/>
  <c r="BN25" i="627"/>
  <c r="BU24"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BN92" i="471"/>
  <c r="BG92" i="471"/>
  <c r="AZ92" i="471"/>
  <c r="AS92" i="471"/>
  <c r="AL92" i="471"/>
  <c r="AE92" i="471"/>
  <c r="X92" i="471"/>
  <c r="H13" i="646" l="1"/>
  <c r="H12" i="646"/>
  <c r="H11" i="646"/>
  <c r="H9" i="646"/>
  <c r="H8" i="646"/>
  <c r="H7" i="646"/>
  <c r="H13" i="622"/>
  <c r="H12" i="622"/>
  <c r="H9" i="622"/>
  <c r="H8" i="622"/>
  <c r="H13" i="637"/>
  <c r="H12" i="637"/>
  <c r="H9" i="637"/>
  <c r="H8" i="637"/>
  <c r="R14" i="601"/>
  <c r="R13" i="601"/>
  <c r="R12" i="601"/>
  <c r="P12" i="601"/>
  <c r="F10" i="646"/>
  <c r="F8" i="646"/>
  <c r="F9" i="646"/>
  <c r="F12" i="646"/>
  <c r="F13" i="646"/>
  <c r="F11" i="646"/>
  <c r="M14" i="601"/>
  <c r="M13" i="601"/>
  <c r="M12" i="601"/>
  <c r="E3" i="437"/>
  <c r="B2" i="525"/>
  <c r="B3" i="525"/>
  <c r="O7" i="632" l="1"/>
  <c r="O8" i="632"/>
  <c r="O9" i="632"/>
  <c r="O10" i="632"/>
  <c r="O18" i="632"/>
  <c r="P18" i="632" s="1"/>
  <c r="Q18" i="632" s="1"/>
  <c r="R18" i="632" s="1"/>
  <c r="S18" i="632" s="1"/>
  <c r="T18" i="632" s="1"/>
  <c r="V18" i="632" s="1"/>
  <c r="X18" i="632" s="1"/>
  <c r="R24" i="632"/>
  <c r="Y23" i="632"/>
  <c r="L20" i="632"/>
  <c r="L21" i="632"/>
  <c r="L19" i="632"/>
  <c r="L22"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3" i="471"/>
  <c r="F10" i="643"/>
  <c r="F9" i="643"/>
  <c r="F8" i="643"/>
  <c r="F12" i="643"/>
  <c r="L242" i="471"/>
  <c r="L240" i="471"/>
  <c r="L19" i="642"/>
  <c r="L238" i="471"/>
  <c r="X244" i="471"/>
  <c r="X24" i="642"/>
  <c r="L24" i="642"/>
  <c r="L18" i="642"/>
  <c r="F11" i="643"/>
  <c r="L239" i="471"/>
  <c r="L20" i="642"/>
  <c r="L244" i="471"/>
  <c r="L22" i="642"/>
  <c r="L241" i="471"/>
  <c r="L23" i="642"/>
  <c r="L21" i="642"/>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0" i="640"/>
  <c r="L223" i="471"/>
  <c r="L25" i="640"/>
  <c r="L220" i="471"/>
  <c r="L23" i="640"/>
  <c r="L221" i="471"/>
  <c r="F13" i="641"/>
  <c r="L224" i="471"/>
  <c r="X26" i="640"/>
  <c r="F12" i="641"/>
  <c r="L222" i="471"/>
  <c r="F9" i="641"/>
  <c r="L22" i="640"/>
  <c r="L21" i="640"/>
  <c r="L26" i="640"/>
  <c r="L225" i="471"/>
  <c r="X226" i="471"/>
  <c r="F8" i="641"/>
  <c r="L226" i="471"/>
  <c r="F10" i="641"/>
  <c r="L24" i="640"/>
  <c r="V19" i="640" l="1"/>
  <c r="W19" i="640" s="1"/>
  <c r="AA198" i="471" l="1"/>
  <c r="AI197" i="471"/>
  <c r="R184" i="471"/>
  <c r="V120" i="471"/>
  <c r="AF111" i="471"/>
  <c r="V110" i="471"/>
  <c r="AE109" i="471"/>
  <c r="V109" i="471"/>
  <c r="Q150" i="471"/>
  <c r="Z149" i="471"/>
  <c r="Q132" i="471"/>
  <c r="Z131" i="471"/>
  <c r="Q92" i="471"/>
  <c r="BW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AC110" i="471"/>
  <c r="L183" i="471"/>
  <c r="L33" i="471"/>
  <c r="F12" i="637"/>
  <c r="L51" i="471"/>
  <c r="X149" i="471"/>
  <c r="Y130" i="471"/>
  <c r="Y166" i="471"/>
  <c r="L196" i="471"/>
  <c r="L125" i="471"/>
  <c r="L88" i="471"/>
  <c r="L35" i="471"/>
  <c r="L67" i="471"/>
  <c r="L90" i="471"/>
  <c r="L53" i="471"/>
  <c r="F12" i="635"/>
  <c r="L50" i="471"/>
  <c r="AC109" i="471"/>
  <c r="L197" i="471"/>
  <c r="L69" i="471"/>
  <c r="L166" i="471"/>
  <c r="L162" i="471"/>
  <c r="AC120" i="471"/>
  <c r="L167" i="471"/>
  <c r="L146" i="471"/>
  <c r="X37" i="471"/>
  <c r="F10" i="637"/>
  <c r="F11" i="636"/>
  <c r="F10" i="638"/>
  <c r="L181" i="471"/>
  <c r="L91" i="471"/>
  <c r="L194" i="471"/>
  <c r="L130" i="471"/>
  <c r="L106" i="471"/>
  <c r="F8" i="638"/>
  <c r="L68" i="471"/>
  <c r="F8" i="635"/>
  <c r="F13" i="634"/>
  <c r="X55" i="471"/>
  <c r="F11" i="634"/>
  <c r="L182" i="471"/>
  <c r="L128" i="471"/>
  <c r="L104" i="471"/>
  <c r="L32" i="471"/>
  <c r="F8" i="636"/>
  <c r="L85" i="471"/>
  <c r="L36" i="471"/>
  <c r="F8" i="639"/>
  <c r="F10" i="634"/>
  <c r="AD108" i="471"/>
  <c r="L103" i="471"/>
  <c r="F9" i="635"/>
  <c r="F10" i="639"/>
  <c r="F11" i="639"/>
  <c r="F9" i="636"/>
  <c r="L37" i="471"/>
  <c r="Y148" i="471"/>
  <c r="X131" i="471"/>
  <c r="L127" i="471"/>
  <c r="F9" i="639"/>
  <c r="AH197" i="471"/>
  <c r="F12" i="636"/>
  <c r="L87" i="471"/>
  <c r="L55" i="471"/>
  <c r="L145" i="471"/>
  <c r="F11" i="638"/>
  <c r="L161" i="471"/>
  <c r="F8" i="637"/>
  <c r="F11" i="637"/>
  <c r="L71" i="471"/>
  <c r="L163" i="471"/>
  <c r="F13" i="636"/>
  <c r="L54" i="471"/>
  <c r="L164" i="471"/>
  <c r="F12" i="634"/>
  <c r="L73" i="471"/>
  <c r="L110" i="471"/>
  <c r="F10" i="635"/>
  <c r="F12" i="639"/>
  <c r="L108" i="471"/>
  <c r="F13" i="637"/>
  <c r="F12" i="638"/>
  <c r="L34" i="471"/>
  <c r="L49" i="471"/>
  <c r="F8" i="634"/>
  <c r="F13" i="638"/>
  <c r="X73" i="471"/>
  <c r="L120" i="471"/>
  <c r="L165" i="471"/>
  <c r="F9" i="637"/>
  <c r="L131" i="471"/>
  <c r="L143" i="471"/>
  <c r="X167" i="471"/>
  <c r="L180" i="471"/>
  <c r="L149" i="471"/>
  <c r="L31" i="471"/>
  <c r="L179" i="471"/>
  <c r="L126" i="471"/>
  <c r="F13" i="639"/>
  <c r="L195" i="471"/>
  <c r="F11" i="635"/>
  <c r="L148" i="471"/>
  <c r="L105" i="471"/>
  <c r="L70" i="471"/>
  <c r="F13" i="635"/>
  <c r="L109" i="471"/>
  <c r="L144" i="471"/>
  <c r="L52" i="471"/>
  <c r="BV90" i="471"/>
  <c r="L86" i="471"/>
  <c r="L72" i="471"/>
  <c r="F9" i="634"/>
  <c r="F10" i="636"/>
  <c r="BU91" i="471"/>
  <c r="L19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3" i="624"/>
  <c r="L21" i="625"/>
  <c r="L20" i="625"/>
  <c r="L22" i="624"/>
  <c r="L23" i="625"/>
  <c r="L21" i="626"/>
  <c r="L18" i="625"/>
  <c r="X26" i="626"/>
  <c r="L23" i="626"/>
  <c r="L19" i="624"/>
  <c r="X24" i="624"/>
  <c r="L24" i="624"/>
  <c r="L18" i="624"/>
  <c r="L20" i="624"/>
  <c r="L25" i="626"/>
  <c r="L24" i="626"/>
  <c r="L22" i="626"/>
  <c r="L20" i="626"/>
  <c r="X24" i="625"/>
  <c r="L22" i="625"/>
  <c r="L24"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0"/>
  <c r="L20" i="631"/>
  <c r="L23" i="631"/>
  <c r="L18" i="630"/>
  <c r="L20" i="630"/>
  <c r="L19" i="631"/>
  <c r="L21" i="630"/>
  <c r="L23" i="633"/>
  <c r="X24" i="631"/>
  <c r="L19" i="630"/>
  <c r="L24" i="631"/>
  <c r="X24" i="630"/>
  <c r="AH23" i="633"/>
  <c r="L22" i="633"/>
  <c r="L20" i="633"/>
  <c r="L21" i="633"/>
  <c r="Y23" i="630"/>
  <c r="L18" i="631"/>
  <c r="L24" i="630"/>
  <c r="L22" i="631"/>
  <c r="Y23" i="631"/>
  <c r="L21" i="631"/>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24" i="628"/>
  <c r="L20" i="629"/>
  <c r="E2" i="437"/>
  <c r="X24" i="629"/>
  <c r="L21" i="629"/>
  <c r="L19" i="629"/>
  <c r="L23" i="629"/>
  <c r="L19" i="628"/>
  <c r="Y23" i="629"/>
  <c r="L21" i="628"/>
  <c r="AC24" i="628"/>
  <c r="L18" i="629"/>
  <c r="L24" i="629"/>
  <c r="AD23" i="628"/>
  <c r="L23" i="628"/>
  <c r="L20" i="628"/>
  <c r="AC25" i="628"/>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16"/>
  <c r="M307" i="471"/>
  <c r="F12" i="618"/>
  <c r="F12" i="614"/>
  <c r="F10" i="618"/>
  <c r="F8" i="622"/>
  <c r="F8" i="614"/>
  <c r="F12" i="616"/>
  <c r="F337" i="471"/>
  <c r="F11" i="618"/>
  <c r="F11" i="614"/>
  <c r="F10" i="622"/>
  <c r="F13" i="614"/>
  <c r="F9" i="616"/>
  <c r="F11" i="617"/>
  <c r="F13" i="617"/>
  <c r="F13" i="622"/>
  <c r="F339" i="471"/>
  <c r="F8" i="617"/>
  <c r="F13" i="616"/>
  <c r="M297" i="471"/>
  <c r="F8" i="616"/>
  <c r="F341" i="471"/>
  <c r="F8" i="618"/>
  <c r="F12" i="617"/>
  <c r="F10" i="614"/>
  <c r="F13" i="618"/>
  <c r="F9" i="617"/>
  <c r="F11" i="616"/>
  <c r="F12" i="622"/>
  <c r="F340" i="471"/>
  <c r="F9" i="614"/>
  <c r="F9" i="622"/>
  <c r="F338" i="471"/>
  <c r="M302" i="471"/>
  <c r="F11" i="622"/>
  <c r="F342" i="471"/>
  <c r="F10" i="617"/>
  <c r="F9" i="618"/>
</calcChain>
</file>

<file path=xl/sharedStrings.xml><?xml version="1.0" encoding="utf-8"?>
<sst xmlns="http://schemas.openxmlformats.org/spreadsheetml/2006/main" count="5012" uniqueCount="2361">
  <si>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</si>
  <si>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</si>
  <si>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</si>
  <si>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</si>
  <si>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</si>
  <si>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</si>
  <si>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</si>
  <si>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</si>
  <si>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</si>
  <si>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</si>
  <si>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</si>
  <si>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</si>
  <si>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</si>
  <si>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</si>
  <si>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</si>
  <si>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</si>
  <si>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</si>
  <si>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</si>
  <si>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</si>
  <si>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</si>
  <si>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</si>
  <si>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</si>
  <si>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</si>
  <si>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</si>
  <si>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</si>
  <si>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</si>
  <si>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</si>
  <si>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</si>
  <si>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</si>
  <si>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</si>
  <si>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</si>
  <si>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</si>
  <si>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</si>
  <si>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</si>
  <si>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</si>
  <si>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</si>
  <si>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</si>
  <si>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</si>
  <si>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</si>
  <si>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</si>
  <si>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</si>
  <si>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</si>
  <si>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</si>
  <si>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</si>
  <si>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</si>
  <si>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</si>
  <si>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</si>
  <si>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</si>
  <si>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</si>
  <si>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</si>
  <si>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</si>
  <si>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</si>
  <si>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</si>
  <si>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</si>
  <si>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</si>
  <si>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</si>
  <si>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</si>
  <si>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</si>
  <si>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</si>
  <si>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</si>
  <si>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</si>
  <si>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</si>
  <si>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</si>
  <si>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</si>
  <si>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</si>
  <si>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</si>
  <si>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</si>
  <si>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</si>
  <si>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</si>
  <si>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</si>
  <si>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</si>
  <si>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</si>
  <si>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</si>
  <si>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</si>
  <si>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</si>
  <si>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</si>
  <si>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</si>
  <si>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</si>
  <si>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</si>
  <si>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</si>
  <si>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</si>
  <si>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</si>
  <si>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</si>
  <si>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</si>
  <si>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</si>
  <si>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</si>
  <si>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</si>
  <si>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</si>
  <si>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</si>
  <si>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</si>
  <si>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</si>
  <si>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</si>
  <si>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</si>
  <si>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</si>
  <si>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</si>
  <si>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</si>
  <si>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</si>
  <si>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</si>
  <si>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</si>
  <si>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</si>
  <si>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</si>
  <si>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</si>
  <si>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</si>
  <si>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</si>
  <si>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</si>
  <si>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</si>
  <si>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</si>
  <si>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</si>
  <si>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</si>
  <si>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</si>
  <si>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</si>
  <si>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</si>
  <si>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</si>
  <si>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</si>
  <si>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</si>
  <si>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</si>
  <si>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</si>
  <si>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</si>
  <si>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</si>
  <si>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</si>
  <si>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</si>
  <si>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</si>
  <si>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</si>
  <si>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</si>
  <si>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</si>
  <si>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</si>
  <si>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</si>
  <si>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</si>
  <si>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</si>
  <si>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</si>
  <si>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</si>
  <si>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</si>
  <si>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</si>
  <si>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</si>
  <si>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</si>
  <si>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</si>
  <si>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</si>
  <si>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</si>
  <si>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</si>
  <si>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</si>
  <si>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</si>
  <si>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</si>
  <si>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</si>
  <si>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</si>
  <si>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</si>
  <si>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</si>
  <si>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</si>
  <si>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</si>
  <si>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</si>
  <si>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</si>
  <si>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</si>
  <si>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</si>
  <si>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</si>
  <si>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</si>
  <si>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</si>
  <si>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</si>
  <si>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</si>
  <si>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</si>
  <si>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</si>
  <si>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</si>
  <si>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</si>
  <si>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</si>
  <si>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</si>
  <si>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</si>
  <si>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</si>
  <si>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</si>
  <si>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</si>
  <si>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</si>
  <si>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</si>
  <si>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</si>
  <si>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</si>
  <si>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</si>
  <si>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</si>
  <si>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</si>
  <si>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</si>
  <si>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</si>
  <si>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</si>
  <si>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</si>
  <si>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</si>
  <si>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</si>
  <si>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</si>
  <si>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</si>
  <si>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</si>
  <si>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</si>
  <si>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</si>
  <si>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</si>
  <si>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</si>
  <si>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</si>
  <si>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</si>
  <si>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</si>
  <si>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</si>
  <si>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</si>
  <si>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</si>
  <si>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</si>
  <si>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</si>
  <si>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</si>
  <si>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</si>
  <si>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</si>
  <si>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</si>
  <si>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</si>
  <si>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</si>
  <si>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</si>
  <si>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</si>
  <si>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</si>
  <si>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</si>
  <si>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</si>
  <si>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</si>
  <si>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</si>
  <si>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</si>
  <si>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</si>
  <si>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</si>
  <si>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</si>
  <si>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</si>
  <si>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</si>
  <si>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</si>
  <si>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</si>
  <si>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</si>
  <si>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</si>
  <si>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</si>
  <si>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</si>
  <si>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</si>
  <si>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</si>
  <si>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</si>
  <si>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</si>
  <si>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</si>
  <si>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</si>
  <si>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</si>
  <si>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</si>
  <si>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</si>
  <si>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</si>
  <si>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</si>
  <si>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</si>
  <si>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</si>
  <si>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</si>
  <si>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</si>
  <si>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</si>
  <si>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</si>
  <si>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</si>
  <si>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</si>
  <si>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</si>
  <si>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</si>
  <si>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</si>
  <si>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</si>
  <si>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</si>
  <si>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</si>
  <si>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</si>
  <si>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</si>
  <si>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</si>
  <si>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</si>
  <si>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</si>
  <si>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</si>
  <si>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</si>
  <si>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</si>
  <si>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</si>
  <si>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</si>
  <si>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</si>
  <si>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</si>
  <si>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</si>
  <si>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</si>
  <si>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</si>
  <si>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</si>
  <si>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</si>
  <si>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</si>
  <si>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</si>
  <si>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</si>
  <si>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</si>
  <si>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</si>
  <si>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</si>
  <si>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</si>
  <si>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</si>
  <si>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</si>
  <si>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</si>
  <si>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</si>
  <si>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</si>
  <si>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</si>
  <si>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</si>
  <si>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</si>
  <si>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</si>
  <si>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</si>
  <si>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</si>
  <si>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</si>
  <si>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</si>
  <si>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</si>
  <si>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</si>
  <si>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</si>
  <si>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</si>
  <si>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</si>
  <si>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</si>
  <si>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</si>
  <si>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</si>
  <si>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</si>
  <si>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</si>
  <si>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</si>
  <si>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</si>
  <si>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</si>
  <si>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</si>
  <si>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</si>
  <si>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</si>
  <si>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</si>
  <si>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</si>
  <si>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</si>
  <si>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</si>
  <si>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</si>
  <si>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</si>
  <si>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</si>
  <si>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</si>
  <si>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</si>
  <si>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</si>
  <si>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</si>
  <si>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</si>
  <si>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</si>
  <si>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</si>
  <si>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</si>
  <si>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</si>
  <si>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</si>
  <si>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</si>
  <si>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</si>
  <si>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</si>
  <si>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</si>
  <si>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</si>
  <si>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</si>
  <si>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</si>
  <si>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</si>
  <si>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</si>
  <si>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</si>
  <si>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</si>
  <si>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</si>
  <si>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</si>
  <si>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</si>
  <si>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</si>
  <si>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</si>
  <si>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</si>
  <si>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</si>
  <si>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</si>
  <si>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</si>
  <si>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</si>
  <si>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</si>
  <si>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</si>
  <si>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</si>
  <si>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</si>
  <si>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</si>
  <si>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</si>
  <si>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</si>
  <si>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</si>
  <si>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</si>
  <si>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</si>
  <si>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</si>
  <si>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</si>
  <si>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</si>
  <si>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</si>
  <si>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</si>
  <si>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</si>
  <si>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</si>
  <si>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</si>
  <si>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</si>
  <si>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</si>
  <si>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</si>
  <si>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</si>
  <si>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</si>
  <si>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</si>
  <si>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</si>
  <si>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</si>
  <si>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</si>
  <si>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</si>
  <si>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</si>
  <si>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</si>
  <si>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</si>
  <si>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</si>
  <si>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</si>
  <si>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</si>
  <si>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</si>
  <si>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</si>
  <si>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</si>
  <si>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</si>
  <si>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</si>
  <si>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</si>
  <si>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</si>
  <si>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</si>
  <si>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</si>
  <si>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</si>
  <si>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</si>
  <si>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</si>
  <si>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</si>
  <si>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</si>
  <si>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</si>
  <si>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</si>
  <si>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</si>
  <si>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</si>
  <si>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</si>
  <si>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</si>
  <si>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</si>
  <si>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</si>
  <si>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</si>
  <si>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</si>
  <si>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</si>
  <si>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</si>
  <si>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</si>
  <si>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</si>
  <si>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</si>
  <si>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</si>
  <si>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</si>
  <si>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</si>
  <si>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</si>
  <si>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</si>
  <si>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</si>
  <si>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</si>
  <si>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</si>
  <si>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</si>
  <si>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</si>
  <si>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</si>
  <si>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</si>
  <si>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</si>
  <si>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</si>
  <si>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</si>
  <si>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</si>
  <si>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</si>
  <si>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</si>
  <si>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</si>
  <si>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</si>
  <si>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</si>
  <si>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</si>
  <si>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</si>
  <si>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</si>
  <si>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</si>
  <si>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</si>
  <si>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</si>
  <si>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</si>
  <si>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</si>
  <si>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</si>
  <si>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</si>
  <si>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</si>
  <si>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</si>
  <si>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</si>
  <si>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</si>
  <si>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</si>
  <si>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</si>
  <si>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</si>
  <si>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</si>
  <si>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</si>
  <si>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</si>
  <si>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</si>
  <si>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</si>
  <si>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</si>
  <si>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</si>
  <si>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</si>
  <si>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</si>
  <si>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</si>
  <si>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</si>
  <si>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</si>
  <si>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</si>
  <si>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</si>
  <si>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</si>
  <si>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</si>
  <si>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</si>
  <si>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</si>
  <si>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</si>
  <si>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</si>
  <si>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</si>
  <si>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</si>
  <si>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</si>
  <si>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</si>
  <si>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</si>
  <si>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</si>
  <si>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</si>
  <si>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</si>
  <si>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</si>
  <si>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</si>
  <si>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</si>
  <si>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</si>
  <si>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</si>
  <si>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</si>
  <si>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</si>
  <si>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</si>
  <si>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</si>
  <si>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</si>
  <si>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</si>
  <si>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</si>
  <si>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</si>
  <si>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</si>
  <si>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</si>
  <si>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</si>
  <si>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</si>
  <si>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</si>
  <si>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</si>
  <si>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</si>
  <si>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</si>
  <si>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</si>
  <si>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</si>
  <si>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</si>
  <si>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</si>
  <si>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</si>
  <si>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</si>
  <si>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</si>
  <si>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</si>
  <si>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</si>
  <si>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</si>
  <si>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</si>
  <si>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</si>
  <si>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</si>
  <si>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</si>
  <si>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</si>
  <si>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</si>
  <si>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</si>
  <si>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</si>
  <si>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</si>
  <si>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</si>
  <si>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</si>
  <si>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</si>
  <si>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</si>
  <si>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</si>
  <si>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</si>
  <si>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</si>
  <si>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</si>
  <si>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</si>
  <si>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</si>
  <si>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</si>
  <si>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</si>
  <si>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</si>
  <si>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</si>
  <si>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</si>
  <si>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</si>
  <si>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</si>
  <si>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</si>
  <si>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</si>
  <si>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</si>
  <si>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</si>
  <si>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</si>
  <si>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</si>
  <si>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</si>
  <si>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</si>
  <si>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</si>
  <si>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</si>
  <si>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</si>
  <si>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</si>
  <si>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</si>
  <si>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</si>
  <si>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</si>
  <si>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</si>
  <si>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</si>
  <si>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</si>
  <si>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</si>
  <si>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</si>
  <si>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</si>
  <si>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</si>
  <si>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</si>
  <si>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</si>
  <si>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</si>
  <si>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</si>
  <si>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</si>
  <si>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</si>
  <si>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</si>
  <si>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</si>
  <si>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</si>
  <si>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</si>
  <si>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</si>
  <si>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</si>
  <si>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</si>
  <si>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</si>
  <si>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</si>
  <si>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</si>
  <si>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</si>
  <si>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</si>
  <si>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</si>
  <si>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</si>
  <si>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</si>
  <si>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</si>
  <si>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</si>
  <si>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</si>
  <si>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</si>
  <si>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</si>
  <si>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</si>
  <si>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</si>
  <si>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</si>
  <si>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</si>
  <si>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</si>
  <si>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</si>
  <si>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</si>
  <si>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</si>
  <si>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</si>
  <si>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</si>
  <si>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</si>
  <si>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</si>
  <si>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</si>
  <si>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</si>
  <si>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</si>
  <si>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</si>
  <si>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</si>
  <si>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</si>
  <si>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</si>
  <si>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</si>
  <si>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</si>
  <si>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</si>
  <si>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</si>
  <si>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</si>
  <si>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</si>
  <si>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</si>
  <si>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</si>
  <si>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</si>
  <si>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</si>
  <si>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</si>
  <si>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</si>
  <si>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</si>
  <si>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</si>
  <si>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</si>
  <si>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</si>
  <si>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</si>
  <si>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</si>
  <si>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</si>
  <si>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</si>
  <si>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</si>
  <si>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</si>
  <si>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</si>
  <si>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</si>
  <si>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</si>
  <si>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</si>
  <si>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</si>
  <si>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</si>
  <si>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</si>
  <si>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</si>
  <si>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</si>
  <si>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</si>
  <si>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</si>
  <si>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</si>
  <si>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</si>
  <si>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</si>
  <si>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</si>
  <si>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</si>
  <si>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</si>
  <si>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</si>
  <si>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</si>
  <si>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</si>
  <si>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</si>
  <si>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</si>
  <si>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</si>
  <si>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</si>
  <si>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</si>
  <si>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</si>
  <si>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</si>
  <si>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</si>
  <si>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</si>
  <si>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</si>
  <si>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</si>
  <si>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</si>
  <si>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</si>
  <si>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</si>
  <si>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</si>
  <si>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</si>
  <si>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</si>
  <si>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</si>
  <si>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</si>
  <si>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</si>
  <si>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</si>
  <si>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</si>
  <si>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</si>
  <si>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</si>
  <si>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</si>
  <si>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</si>
  <si>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</si>
  <si>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</si>
  <si>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</si>
  <si>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</si>
  <si>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</si>
  <si>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</si>
  <si>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</si>
  <si>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</si>
  <si>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</si>
  <si>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</si>
  <si>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</si>
  <si>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</si>
  <si>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</si>
  <si>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</si>
  <si>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</si>
  <si>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</si>
  <si>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</si>
  <si>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</si>
  <si>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</si>
  <si>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</si>
  <si>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</si>
  <si>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</si>
  <si>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</si>
  <si>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</si>
  <si>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</si>
  <si>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</si>
  <si>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</si>
  <si>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</si>
  <si>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</si>
  <si>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</si>
  <si>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</si>
  <si>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</si>
  <si>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</si>
  <si>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</si>
  <si>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</si>
  <si>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</si>
  <si>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</si>
  <si>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</si>
  <si>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</si>
  <si>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</si>
  <si>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</si>
  <si>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</si>
  <si>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</si>
  <si>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</si>
  <si>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</si>
  <si>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</si>
  <si>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</si>
  <si>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</si>
  <si>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</si>
  <si>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</si>
  <si>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</si>
  <si>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</si>
  <si>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</si>
  <si>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</si>
  <si>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</si>
  <si>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</si>
  <si>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</si>
  <si>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</si>
  <si>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</si>
  <si>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</si>
  <si>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</si>
  <si>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</si>
  <si>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</si>
  <si>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</si>
  <si>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</si>
  <si>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</si>
  <si>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</si>
  <si>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</si>
  <si>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</si>
  <si>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</si>
  <si>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</si>
  <si>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</si>
  <si>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</si>
  <si>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</si>
  <si>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</si>
  <si>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</si>
  <si>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</si>
  <si>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</si>
  <si>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</si>
  <si>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</si>
  <si>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</si>
  <si>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</si>
  <si>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</si>
  <si>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</si>
  <si>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</si>
  <si>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</si>
  <si>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</si>
  <si>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</si>
  <si>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</si>
  <si>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</si>
  <si>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</si>
  <si>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</si>
  <si>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</si>
  <si>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</si>
  <si>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</si>
  <si>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</si>
  <si>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</si>
  <si>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</si>
  <si>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</si>
  <si>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</si>
  <si>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</si>
  <si>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</si>
  <si>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</si>
  <si>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</si>
  <si>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</si>
  <si>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</si>
  <si>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</si>
  <si>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</si>
  <si>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</si>
  <si>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</si>
  <si>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</si>
  <si>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</si>
  <si>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</si>
  <si>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</si>
  <si>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</si>
  <si>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</si>
  <si>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</si>
  <si>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</si>
  <si>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</si>
  <si>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</si>
  <si>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</si>
  <si>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</si>
  <si>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</si>
  <si>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</si>
  <si>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</si>
  <si>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</si>
  <si>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</si>
  <si>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</si>
  <si>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</si>
  <si>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</si>
  <si>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</si>
  <si>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</si>
  <si>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</si>
  <si>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</si>
  <si>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</si>
  <si>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</si>
  <si>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</si>
  <si>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</si>
  <si>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</si>
  <si>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</si>
  <si>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</si>
  <si>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</si>
  <si>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</si>
  <si>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</si>
  <si>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</si>
  <si>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</si>
  <si>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</si>
  <si>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</si>
  <si>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</si>
  <si>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</si>
  <si>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</si>
  <si>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</si>
  <si>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</si>
  <si>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</si>
  <si>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</si>
  <si>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</si>
  <si>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</si>
  <si>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</si>
  <si>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</si>
  <si>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</si>
  <si>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</si>
  <si>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</si>
  <si>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</si>
  <si>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</si>
  <si>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</si>
  <si>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</si>
  <si>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</si>
  <si>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</si>
  <si>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</si>
  <si>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</si>
  <si>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</si>
  <si>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</si>
  <si>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</si>
  <si>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</si>
  <si>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</si>
  <si>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</si>
  <si>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</si>
  <si>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</si>
  <si>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</si>
  <si>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</si>
  <si>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</si>
  <si>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</si>
  <si>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</si>
  <si>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</si>
  <si>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</si>
  <si>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</si>
  <si>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</si>
  <si>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</si>
  <si>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</si>
  <si>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</si>
  <si>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</si>
  <si>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</si>
  <si>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</si>
  <si>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</si>
  <si>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</si>
  <si>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</si>
  <si>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</si>
  <si>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</si>
  <si>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</si>
  <si>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</si>
  <si>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</si>
  <si>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</si>
  <si>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</si>
  <si>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</si>
  <si>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</si>
  <si>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</si>
  <si>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</si>
  <si>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</si>
  <si>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</si>
  <si>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</si>
  <si>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</si>
  <si>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</si>
  <si>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</si>
  <si>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</si>
  <si>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</si>
  <si>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</si>
  <si>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</si>
  <si>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</si>
  <si>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</si>
  <si>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</si>
  <si>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</si>
  <si>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</si>
  <si>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</si>
  <si>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</si>
  <si>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</si>
  <si>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</si>
  <si>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</si>
  <si>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</si>
  <si>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</si>
  <si>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</si>
  <si>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</si>
  <si>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</si>
  <si>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</si>
  <si>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</si>
  <si>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</si>
  <si>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</si>
  <si>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</si>
  <si>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</si>
  <si>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</si>
  <si>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</si>
  <si>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</si>
  <si>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</si>
  <si>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</si>
  <si>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</si>
  <si>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</si>
  <si>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</si>
  <si>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</si>
  <si>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</si>
  <si>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</si>
  <si>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</si>
  <si>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</si>
  <si>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</si>
  <si>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</si>
  <si>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</si>
  <si>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</si>
  <si>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</si>
  <si>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</si>
  <si>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</si>
  <si>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</si>
  <si>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</si>
  <si>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</si>
  <si>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</si>
  <si>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</si>
  <si>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</si>
  <si>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</si>
  <si>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</si>
  <si>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</si>
  <si>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</si>
  <si>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</si>
  <si>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</si>
  <si>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</si>
  <si>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</si>
  <si>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</si>
  <si>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</si>
  <si>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</si>
  <si>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</si>
  <si>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</si>
  <si>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</si>
  <si>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</si>
  <si>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</si>
  <si>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</si>
  <si>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</si>
  <si>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</si>
  <si>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</si>
  <si>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</si>
  <si>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</si>
  <si>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</si>
  <si>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</si>
  <si>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</si>
  <si>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</si>
  <si>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</si>
  <si>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</si>
  <si>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</si>
  <si>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</si>
  <si>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</si>
  <si>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</si>
  <si>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</si>
  <si>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</si>
  <si>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</si>
  <si>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</si>
  <si>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</si>
  <si>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</si>
  <si>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</si>
  <si>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</si>
  <si>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</si>
  <si>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</si>
  <si>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</si>
  <si>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</si>
  <si>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</si>
  <si>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</si>
  <si>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</si>
  <si>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</si>
  <si>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</si>
  <si>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</si>
  <si>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</si>
  <si>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</si>
  <si>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</si>
  <si>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</si>
  <si>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</si>
  <si>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</si>
  <si>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</si>
  <si>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</si>
  <si>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</si>
  <si>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</si>
  <si>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</si>
  <si>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</si>
  <si>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</si>
  <si>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</si>
  <si>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</si>
  <si>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</si>
  <si>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</si>
  <si>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</si>
  <si>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</si>
  <si>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</si>
  <si>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</si>
  <si>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</si>
  <si>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</si>
  <si>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</si>
  <si>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</si>
  <si>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</si>
  <si>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</si>
  <si>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</si>
  <si>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</si>
  <si>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</si>
  <si>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</si>
  <si>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</si>
  <si>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</si>
  <si>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</si>
  <si>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</si>
  <si>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</si>
  <si>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</si>
  <si>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</si>
  <si>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</si>
  <si>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</si>
  <si>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</si>
  <si>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</si>
  <si>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</si>
  <si>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</si>
  <si>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</si>
  <si>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</si>
  <si>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</si>
  <si>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</si>
  <si>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</si>
  <si>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</si>
  <si>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</si>
  <si>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</si>
  <si>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</si>
  <si>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</si>
  <si>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</si>
  <si>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</si>
  <si>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</si>
  <si>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</si>
  <si>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</si>
  <si>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</si>
  <si>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</si>
  <si>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</si>
  <si>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</si>
  <si>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</si>
  <si>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</si>
  <si>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</si>
  <si>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</si>
  <si>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</si>
  <si>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</si>
  <si>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</si>
  <si>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</si>
  <si>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</si>
  <si>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</si>
  <si>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</si>
  <si>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</si>
  <si>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</si>
  <si>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</si>
  <si>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</si>
  <si>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</si>
  <si>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</si>
  <si>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</si>
  <si>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</si>
  <si>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</si>
  <si>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</si>
  <si>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</si>
  <si>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</si>
  <si>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</si>
  <si>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</si>
  <si>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</si>
  <si>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</si>
  <si>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</si>
  <si>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</si>
  <si>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</si>
  <si>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</si>
  <si>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</si>
  <si>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</si>
  <si>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</si>
  <si>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</si>
  <si>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</si>
  <si>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</si>
  <si>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</si>
  <si>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</si>
  <si>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</si>
  <si>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</si>
  <si>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</si>
  <si>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</si>
  <si>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</si>
  <si>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</si>
  <si>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</si>
  <si>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</si>
  <si>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</si>
  <si>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</si>
  <si>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</si>
  <si>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</si>
  <si>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</si>
  <si>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</si>
  <si>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</si>
  <si>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</si>
  <si>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</si>
  <si>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</si>
  <si>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</si>
  <si>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</si>
  <si>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</si>
  <si>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</si>
  <si>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</si>
  <si>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</si>
  <si>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</si>
  <si>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</si>
  <si>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</si>
  <si>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</si>
  <si>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</si>
  <si>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</si>
  <si>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</si>
  <si>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</si>
  <si>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</si>
  <si>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</si>
  <si>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</si>
  <si>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</si>
  <si>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</si>
  <si>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</si>
  <si>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</si>
  <si>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</si>
  <si>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</si>
  <si>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</si>
  <si>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</si>
  <si>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</si>
  <si>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</si>
  <si>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</si>
  <si>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</si>
  <si>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</si>
  <si>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</si>
  <si>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</si>
  <si>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</si>
  <si>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</si>
  <si>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</si>
  <si>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</si>
  <si>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</si>
  <si>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</si>
  <si>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</si>
  <si>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</si>
  <si>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</si>
  <si>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</si>
  <si>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</si>
  <si>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</si>
  <si>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</si>
  <si>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</si>
  <si>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</si>
  <si>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</si>
  <si>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</si>
  <si>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</si>
  <si>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</si>
  <si>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</si>
  <si>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</si>
  <si>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</si>
  <si>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</si>
  <si>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</si>
  <si>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</si>
  <si>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</si>
  <si>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</si>
  <si>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</si>
  <si>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</si>
  <si>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</si>
  <si>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</si>
  <si>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</si>
  <si>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</si>
  <si>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</si>
  <si>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</si>
  <si>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</si>
  <si>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</si>
  <si>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</si>
  <si>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</si>
  <si>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</si>
  <si>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</si>
  <si>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</si>
  <si>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</si>
  <si>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</si>
  <si>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</si>
  <si>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</si>
  <si>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</si>
  <si>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</si>
  <si>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</si>
  <si>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</si>
  <si>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</si>
  <si>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</si>
  <si>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</si>
  <si>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</si>
  <si>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</si>
  <si>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</si>
  <si>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</si>
  <si>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</si>
  <si>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</si>
  <si>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</si>
  <si>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</si>
  <si>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</si>
  <si>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</si>
  <si>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</si>
  <si>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</si>
  <si>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</si>
  <si>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</si>
  <si>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</si>
  <si>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</si>
  <si>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</si>
  <si>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</si>
  <si>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</si>
  <si>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</si>
  <si>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</si>
  <si>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</si>
  <si>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</si>
  <si>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</si>
  <si>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</si>
  <si>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</si>
  <si>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</si>
  <si>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</si>
  <si>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</si>
  <si>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</si>
  <si>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</si>
  <si>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</si>
  <si>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</si>
  <si>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</si>
  <si>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</si>
  <si>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</si>
  <si>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</si>
  <si>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</si>
  <si>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</si>
  <si>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</si>
  <si>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</si>
  <si>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</si>
  <si>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</si>
  <si>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</si>
  <si>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</si>
  <si>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</si>
  <si>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</si>
  <si>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</si>
  <si>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</si>
  <si>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</si>
  <si>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</si>
  <si>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</si>
  <si>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</si>
  <si>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</si>
  <si>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</si>
  <si>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</si>
  <si>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</si>
  <si>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</si>
  <si>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</si>
  <si>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</si>
  <si>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</si>
  <si>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</si>
  <si>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</si>
  <si>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</si>
  <si>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</si>
  <si>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</si>
  <si>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</si>
  <si>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</si>
  <si>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</si>
  <si>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</si>
  <si>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</si>
  <si>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</si>
  <si>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</si>
  <si>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</si>
  <si>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</si>
  <si>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</si>
  <si>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</si>
  <si>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</si>
  <si>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</si>
  <si>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</si>
  <si>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</si>
  <si>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</si>
  <si>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</si>
  <si>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</si>
  <si>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</si>
  <si>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</si>
  <si>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</si>
  <si>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</si>
  <si>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</si>
  <si>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</si>
  <si>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</si>
  <si>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</si>
  <si>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</si>
  <si>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</si>
  <si>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</si>
  <si>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</si>
  <si>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</si>
  <si>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</si>
  <si>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</si>
  <si>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</si>
  <si>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</si>
  <si>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</si>
  <si>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</si>
  <si>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</si>
  <si>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</si>
  <si>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</si>
  <si>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</si>
  <si>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</si>
  <si>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</si>
  <si>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</si>
  <si>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</si>
  <si>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</si>
  <si>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</si>
  <si>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</si>
  <si>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</si>
  <si>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</si>
  <si>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</si>
  <si>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</si>
  <si>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</si>
  <si>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</si>
  <si>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</si>
  <si>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</si>
  <si>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</si>
  <si>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</si>
  <si>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</si>
  <si>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</si>
  <si>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</si>
  <si>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</si>
  <si>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</si>
  <si>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</si>
  <si>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</si>
  <si>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</si>
  <si>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</si>
  <si>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</si>
  <si>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</si>
  <si>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</si>
  <si>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</si>
  <si>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</si>
  <si>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</si>
  <si>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</si>
  <si>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</si>
  <si>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</si>
  <si>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</si>
  <si>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</si>
  <si>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</si>
  <si>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</si>
  <si>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</si>
  <si>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</si>
  <si>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</si>
  <si>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</si>
  <si>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</si>
  <si>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</si>
  <si>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</si>
  <si>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</si>
  <si>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</si>
  <si>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</si>
  <si>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</si>
  <si>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</si>
  <si>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</si>
  <si>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</si>
  <si>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</si>
  <si>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</si>
  <si>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</si>
  <si>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</si>
  <si>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</si>
  <si>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</si>
  <si>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</si>
  <si>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</si>
  <si>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</si>
  <si>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</si>
  <si>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</si>
  <si>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</si>
  <si>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</si>
  <si>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</si>
  <si>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</si>
  <si>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</si>
  <si>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</si>
  <si>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</si>
  <si>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</si>
  <si>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</si>
  <si>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</si>
  <si>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</si>
  <si>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</si>
  <si>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</si>
  <si>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</si>
  <si>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</si>
  <si>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</si>
  <si>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</si>
  <si>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</si>
  <si>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</si>
  <si>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</si>
  <si>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</si>
  <si>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</si>
  <si>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</si>
  <si>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</si>
  <si>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</si>
  <si>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</si>
  <si>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</si>
  <si>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</si>
  <si>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</si>
  <si>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</si>
  <si>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</si>
  <si>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</si>
  <si>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</si>
  <si>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</si>
  <si>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</si>
  <si>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</si>
  <si>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</si>
  <si>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</si>
  <si>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</si>
  <si>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</si>
  <si>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</si>
  <si>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</si>
  <si>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</si>
  <si>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</si>
  <si>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</si>
  <si>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</si>
  <si>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</si>
  <si>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</si>
  <si>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</si>
  <si>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</si>
  <si>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</si>
  <si>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</si>
  <si>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</si>
  <si>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</si>
  <si>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</si>
  <si>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</si>
  <si>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</si>
  <si>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</si>
  <si>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</si>
  <si>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</si>
  <si>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</si>
  <si>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</si>
  <si>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</si>
  <si>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</si>
  <si>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</si>
  <si>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</si>
  <si>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</si>
  <si>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</si>
  <si>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</si>
  <si>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</si>
  <si>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</si>
  <si>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</si>
  <si>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</si>
  <si>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</si>
  <si>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</si>
  <si>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</si>
  <si>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</si>
  <si>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</si>
  <si>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</si>
  <si>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</si>
  <si>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</si>
  <si>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</si>
  <si>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</si>
  <si>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</si>
  <si>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</si>
  <si>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</si>
  <si>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</si>
  <si>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</si>
  <si>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</si>
  <si>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</si>
  <si>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</si>
  <si>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</si>
  <si>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</si>
  <si>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</si>
  <si>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</si>
  <si>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</si>
  <si>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</si>
  <si>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</si>
  <si>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</si>
  <si>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</si>
  <si>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</si>
  <si>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</si>
  <si>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</si>
  <si>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</si>
  <si>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</si>
  <si>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</si>
  <si>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</si>
  <si>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</si>
  <si>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</si>
  <si>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</si>
  <si>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</si>
  <si>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</si>
  <si>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</si>
  <si>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</si>
  <si>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</si>
  <si>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</si>
  <si>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</si>
  <si>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</si>
  <si>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</si>
  <si>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</si>
  <si>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</si>
  <si>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</si>
  <si>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</si>
  <si>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</si>
  <si>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</si>
  <si>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</si>
  <si>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</si>
  <si>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</si>
  <si>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</si>
  <si>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</si>
  <si>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</si>
  <si>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</si>
  <si>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</si>
  <si>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</si>
  <si>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</si>
  <si>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</si>
  <si>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</si>
  <si>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</si>
  <si>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</si>
  <si>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</si>
  <si>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</si>
  <si>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</si>
  <si>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</si>
  <si>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</si>
  <si>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</si>
  <si>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</si>
  <si>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</si>
  <si>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</si>
  <si>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</si>
  <si>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</si>
  <si>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</si>
  <si>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</si>
  <si>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</si>
  <si>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</si>
  <si>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</si>
  <si>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</si>
  <si>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</si>
  <si>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</si>
  <si>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</si>
  <si>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</si>
  <si>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</si>
  <si>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</si>
  <si>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</si>
  <si>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</si>
  <si>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</si>
  <si>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</si>
  <si>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</si>
  <si>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</si>
  <si>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</si>
  <si>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</si>
  <si>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</si>
  <si>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</si>
  <si>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</si>
  <si>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</si>
  <si>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</si>
  <si>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</si>
  <si>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</si>
  <si>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</si>
  <si>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</si>
  <si>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</si>
  <si>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</si>
  <si>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</si>
  <si>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</si>
  <si>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</si>
  <si>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</si>
  <si>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</si>
  <si>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</si>
  <si>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</si>
  <si>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</si>
  <si>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</si>
  <si>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</si>
  <si>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</si>
  <si>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</si>
  <si>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</si>
  <si>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</si>
  <si>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</si>
  <si>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</si>
  <si>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</si>
  <si>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</si>
  <si>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</si>
  <si>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</si>
  <si>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</si>
  <si>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</si>
  <si>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</si>
  <si>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</si>
  <si>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</si>
  <si>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</si>
  <si>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</si>
  <si>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</si>
  <si>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</si>
  <si>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</si>
  <si>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</si>
  <si>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</si>
  <si>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</si>
  <si>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</si>
  <si>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</si>
  <si>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</si>
  <si>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</si>
  <si>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</si>
  <si>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</si>
  <si>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</si>
  <si>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</si>
  <si>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</si>
  <si>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</si>
  <si>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</si>
  <si>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</si>
  <si>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</si>
  <si>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</si>
  <si>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</si>
  <si>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</si>
  <si>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</si>
  <si>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</si>
  <si>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</si>
  <si>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</si>
  <si>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</si>
  <si>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</si>
  <si>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</si>
  <si>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</si>
  <si>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</si>
  <si>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</si>
  <si>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</si>
  <si>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</si>
  <si>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</si>
  <si>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</si>
  <si>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</si>
  <si>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</si>
  <si>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</si>
  <si>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</si>
  <si>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</si>
  <si>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</si>
  <si>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</si>
  <si>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</si>
  <si>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</si>
  <si>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</si>
  <si>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</si>
  <si>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</si>
  <si>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</si>
  <si>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</si>
  <si>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</si>
  <si>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</si>
  <si>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</si>
  <si>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</si>
  <si>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</si>
  <si>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</si>
  <si>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</si>
  <si>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</si>
  <si>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</si>
  <si>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</si>
  <si>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</si>
  <si>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</si>
  <si>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</si>
  <si>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</si>
  <si>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</si>
  <si>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</si>
  <si>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</si>
  <si>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</si>
  <si>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</si>
  <si>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</si>
  <si>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</si>
  <si>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</si>
  <si>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</si>
  <si>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</si>
  <si>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</si>
  <si>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</si>
  <si>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</si>
  <si>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</si>
  <si>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</si>
  <si>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</si>
  <si>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</si>
  <si>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</si>
  <si>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</si>
  <si>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</si>
  <si>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</si>
  <si>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</si>
  <si>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</si>
  <si>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</si>
  <si>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</si>
  <si>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</si>
  <si>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</si>
  <si>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</si>
  <si>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</si>
  <si>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</si>
  <si>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</si>
  <si>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</si>
  <si>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</si>
  <si>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</si>
  <si>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</si>
  <si>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</si>
  <si>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</si>
  <si>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</si>
  <si>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</si>
  <si>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</si>
  <si>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</si>
  <si>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</si>
  <si>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</si>
  <si>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</si>
  <si>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</si>
  <si>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</si>
  <si>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</si>
  <si>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</si>
  <si>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</si>
  <si>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</si>
  <si>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</si>
  <si>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</si>
  <si>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</si>
  <si>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</si>
  <si>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</si>
  <si>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</si>
  <si>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</si>
  <si>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</si>
  <si>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\\Server3\vts\Documents\PEO\Only PEO\отчеты в РСТ\2020\2021\FAS.JKH.OPEN.INFO.PRICE.WARM теплоноситель.BKP..xlsb</t>
  </si>
  <si>
    <t>Резервная копия создана: \\Server3\vts\Documents\PEO\Only PEO\отчеты в РСТ\2020\2021\FAS.JKH.OPEN.INFO.PRICE.WARM теплоноситель.BKP..xlsb</t>
  </si>
  <si>
    <t>Создание книги для установки обновлений...</t>
  </si>
  <si>
    <t>Ошибка</t>
  </si>
  <si>
    <t>Файл обновления загружен: \\Server3\vts\Documents\PEO\Only PEO\отчеты в РСТ\2020\2021\UPDATE.FAS.JKH.OPEN.INFO.PRICE.WARM.TO.1.0.2.46.xls</t>
  </si>
  <si>
    <t>население и приравненные категории</t>
  </si>
  <si>
    <t>Обновление завершилось удачно! Шаблон FAS.JKH.OPEN.INFO.PRICE.WARM теплоноситель.xlsb сохранен под именем 'FAS.JKH.OPEN.INFO.PRICE.WARM теплоноситель(v1.0.2).xlsb'</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</si>
  <si>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</si>
  <si>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</si>
  <si>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</si>
  <si>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</si>
  <si>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</si>
  <si>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</si>
  <si>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</si>
  <si>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</si>
  <si>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</si>
  <si>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</si>
  <si>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</si>
  <si>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</si>
  <si>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</si>
  <si>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</si>
  <si>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</si>
  <si>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</si>
  <si>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</si>
  <si>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</si>
  <si>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</si>
  <si>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</si>
  <si>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</si>
  <si>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</si>
  <si>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</si>
  <si>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</si>
  <si>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</si>
  <si>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</si>
  <si>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</si>
  <si>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</si>
  <si>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</si>
  <si>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</si>
  <si>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</si>
  <si>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</si>
  <si>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</si>
  <si>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</si>
  <si>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</si>
  <si>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</si>
  <si>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</si>
  <si>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</si>
  <si>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</si>
  <si>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</si>
  <si>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</si>
  <si>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</si>
  <si>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</si>
  <si>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</si>
  <si>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</si>
  <si>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</si>
  <si>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</si>
  <si>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</si>
  <si>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</si>
  <si>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</si>
  <si>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</si>
  <si>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</si>
  <si>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</si>
  <si>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</si>
  <si>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</si>
  <si>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</si>
  <si>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</si>
  <si>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</si>
  <si>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</si>
  <si>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</si>
  <si>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</si>
  <si>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</si>
  <si>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</si>
  <si>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</si>
  <si>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</si>
  <si>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</si>
  <si>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</si>
  <si>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</si>
  <si>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</si>
  <si>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</si>
  <si>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</si>
  <si>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</si>
  <si>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</si>
  <si>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</si>
  <si>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</si>
  <si>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</si>
  <si>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</si>
  <si>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</si>
  <si>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</si>
  <si>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</si>
  <si>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</si>
  <si>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</si>
  <si>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</si>
  <si>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</si>
  <si>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</si>
  <si>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</si>
  <si>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</si>
  <si>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</si>
  <si>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</si>
  <si>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</si>
  <si>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</si>
  <si>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</si>
  <si>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</si>
  <si>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</si>
  <si>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</si>
  <si>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</si>
  <si>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</si>
  <si>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</si>
  <si>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</si>
  <si>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</si>
  <si>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</si>
  <si>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</si>
  <si>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</si>
  <si>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</si>
  <si>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</si>
  <si>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</si>
  <si>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</si>
  <si>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</si>
  <si>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</si>
  <si>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</si>
  <si>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</si>
  <si>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</si>
  <si>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</si>
  <si>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</si>
  <si>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</si>
  <si>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</si>
  <si>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</si>
  <si>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</si>
  <si>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</si>
  <si>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</si>
  <si>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</si>
  <si>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</si>
  <si>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</si>
  <si>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</si>
  <si>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</si>
  <si>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</si>
  <si>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</si>
  <si>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</si>
  <si>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</si>
  <si>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</si>
  <si>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</si>
  <si>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</si>
  <si>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</si>
  <si>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</si>
  <si>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</si>
  <si>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</si>
  <si>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</si>
  <si>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</si>
  <si>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</si>
  <si>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</si>
  <si>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</si>
  <si>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</si>
  <si>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</si>
  <si>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</si>
  <si>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</si>
  <si>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</si>
  <si>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</si>
  <si>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</si>
  <si>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</si>
  <si>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</si>
  <si>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</si>
  <si>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</si>
  <si>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</si>
  <si>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</si>
  <si>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</si>
  <si>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</si>
  <si>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</si>
  <si>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</si>
  <si>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</si>
  <si>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</si>
  <si>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</si>
  <si>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</si>
  <si>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</si>
  <si>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</si>
  <si>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</si>
  <si>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</si>
  <si>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</si>
  <si>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</si>
  <si>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</si>
  <si>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</si>
  <si>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</si>
  <si>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</si>
  <si>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</si>
  <si>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</si>
  <si>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</si>
  <si>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</si>
  <si>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</si>
  <si>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</si>
  <si>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</si>
  <si>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</si>
  <si>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</si>
  <si>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</si>
  <si>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</si>
  <si>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</si>
  <si>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</si>
  <si>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</si>
  <si>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</si>
  <si>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</si>
  <si>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</si>
  <si>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</si>
  <si>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</si>
  <si>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</si>
  <si>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</si>
  <si>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</si>
  <si>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</si>
  <si>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</si>
  <si>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</si>
  <si>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</si>
  <si>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</si>
  <si>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</si>
  <si>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</si>
  <si>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</si>
  <si>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</si>
  <si>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</si>
  <si>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</si>
  <si>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</si>
  <si>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</si>
  <si>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</si>
  <si>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</si>
  <si>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</si>
  <si>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</si>
  <si>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</si>
  <si>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</si>
  <si>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</si>
  <si>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</si>
  <si>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</si>
  <si>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</si>
  <si>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</si>
  <si>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</si>
  <si>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</si>
  <si>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</si>
  <si>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</si>
  <si>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</si>
  <si>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</si>
  <si>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</si>
  <si>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</si>
  <si>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</si>
  <si>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</si>
  <si>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</si>
  <si>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</si>
  <si>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</si>
  <si>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</si>
  <si>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</si>
  <si>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</si>
  <si>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</si>
  <si>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</si>
  <si>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</si>
  <si>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</si>
  <si>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</si>
  <si>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</si>
  <si>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</si>
  <si>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</si>
  <si>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</si>
  <si>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</si>
  <si>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</si>
  <si>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</si>
  <si>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</si>
  <si>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</si>
  <si>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</si>
  <si>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</si>
  <si>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</si>
  <si>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</si>
  <si>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</si>
  <si>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</si>
  <si>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</si>
  <si>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</si>
  <si>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</si>
  <si>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</si>
  <si>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</si>
  <si>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</si>
  <si>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</si>
  <si>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</si>
  <si>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</si>
  <si>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</si>
  <si>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</si>
  <si>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</si>
  <si>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</si>
  <si>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</si>
  <si>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</si>
  <si>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</si>
  <si>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</si>
  <si>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</si>
  <si>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</si>
  <si>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</si>
  <si>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616801001</t>
  </si>
  <si>
    <t>30420231</t>
  </si>
  <si>
    <t>ОАО "НПП КП "Квант"</t>
  </si>
  <si>
    <t>6152001056</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</si>
  <si>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</si>
  <si>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</si>
  <si>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</si>
  <si>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</si>
  <si>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</si>
  <si>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</si>
  <si>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</si>
  <si>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</si>
  <si>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</si>
  <si>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</si>
  <si>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</si>
  <si>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</si>
  <si>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</si>
  <si>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</si>
  <si>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</si>
  <si>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</si>
  <si>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</si>
  <si>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</si>
  <si>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</si>
  <si>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</si>
  <si>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</si>
  <si>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</si>
  <si>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</si>
  <si>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</si>
  <si>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</si>
  <si>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</si>
  <si>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</si>
  <si>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</si>
  <si>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</si>
  <si>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</si>
  <si>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</si>
  <si>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</si>
  <si>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</si>
  <si>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</si>
  <si>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</si>
  <si>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</si>
  <si>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</si>
  <si>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</si>
  <si>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</si>
  <si>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</si>
  <si>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</si>
  <si>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</si>
  <si>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</si>
  <si>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</si>
  <si>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</si>
  <si>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</si>
  <si>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</si>
  <si>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</si>
  <si>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</si>
  <si>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</si>
  <si>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</si>
  <si>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</si>
  <si>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</si>
  <si>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</si>
  <si>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</si>
  <si>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</si>
  <si>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</si>
  <si>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</si>
  <si>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27946514</t>
  </si>
  <si>
    <t>ООО "Донская тепловая компания"</t>
  </si>
  <si>
    <t>6168056942</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</si>
  <si>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</si>
  <si>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</si>
  <si>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</si>
  <si>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</si>
  <si>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</si>
  <si>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</si>
  <si>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</si>
  <si>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</si>
  <si>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</si>
  <si>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</si>
  <si>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</si>
  <si>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</si>
  <si>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</si>
  <si>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</si>
  <si>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</si>
  <si>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</si>
  <si>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</si>
  <si>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</si>
  <si>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</si>
  <si>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</si>
  <si>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</si>
  <si>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</si>
  <si>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</si>
  <si>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</si>
  <si>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31436757</t>
  </si>
  <si>
    <t>ООО "Комфорт"</t>
  </si>
  <si>
    <t>6126012380</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</si>
  <si>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</si>
  <si>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</si>
  <si>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</si>
  <si>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</si>
  <si>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</si>
  <si>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</si>
  <si>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</si>
  <si>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</si>
  <si>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</si>
  <si>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</si>
  <si>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</si>
  <si>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</si>
  <si>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</si>
  <si>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</si>
  <si>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</si>
  <si>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</si>
  <si>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</si>
  <si>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</si>
  <si>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</si>
  <si>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</si>
  <si>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</si>
  <si>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</si>
  <si>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</si>
  <si>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</si>
  <si>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</si>
  <si>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</si>
  <si>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</si>
  <si>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</si>
  <si>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</si>
  <si>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</si>
  <si>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</si>
  <si>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</si>
  <si>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31399481</t>
  </si>
  <si>
    <t>ООО "Распределенная генерация - Батайск"</t>
  </si>
  <si>
    <t>6141053581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</si>
  <si>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</si>
  <si>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</si>
  <si>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</si>
  <si>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</si>
  <si>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</si>
  <si>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</si>
  <si>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</si>
  <si>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</si>
  <si>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</si>
  <si>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</si>
  <si>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</si>
  <si>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</si>
  <si>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</si>
  <si>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</si>
  <si>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</si>
  <si>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</si>
  <si>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</si>
  <si>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</si>
  <si>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</si>
  <si>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</si>
  <si>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</si>
  <si>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</si>
  <si>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</si>
  <si>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</si>
  <si>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</si>
  <si>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</si>
  <si>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</si>
  <si>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</si>
  <si>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</si>
  <si>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</si>
  <si>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</si>
  <si>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</si>
  <si>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</si>
  <si>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</si>
  <si>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</si>
  <si>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</si>
  <si>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</si>
  <si>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</si>
  <si>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</si>
  <si>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</si>
  <si>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</si>
  <si>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</si>
  <si>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</si>
  <si>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</si>
  <si>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</si>
  <si>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</si>
  <si>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</si>
  <si>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</si>
  <si>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</si>
  <si>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</si>
  <si>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</si>
  <si>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</si>
  <si>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</si>
  <si>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31397120</t>
  </si>
  <si>
    <t>ООО "Седьмой Ветропарк ФРВ"</t>
  </si>
  <si>
    <t>7703474039</t>
  </si>
  <si>
    <t>770301001</t>
  </si>
  <si>
    <t>26382572</t>
  </si>
  <si>
    <t>ООО "Сигма"</t>
  </si>
  <si>
    <t>6102015102</t>
  </si>
  <si>
    <t>27946538</t>
  </si>
  <si>
    <t>ООО "СпецМонтаж"</t>
  </si>
  <si>
    <t>3528087774</t>
  </si>
  <si>
    <t>352801001</t>
  </si>
  <si>
    <t>31451980</t>
  </si>
  <si>
    <t>ООО "ТЕПЛОГАРАНТ"</t>
  </si>
  <si>
    <t>6117009817</t>
  </si>
  <si>
    <t>611701001</t>
  </si>
  <si>
    <t>21-10-2020 00:00:00</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</si>
  <si>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</si>
  <si>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</si>
  <si>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</si>
  <si>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</si>
  <si>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</si>
  <si>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</si>
  <si>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</si>
  <si>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</si>
  <si>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</si>
  <si>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</si>
  <si>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</si>
  <si>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</si>
  <si>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</si>
  <si>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</si>
  <si>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</si>
  <si>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</si>
  <si>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</si>
  <si>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</si>
  <si>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</si>
  <si>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</si>
  <si>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</si>
  <si>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</si>
  <si>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</si>
  <si>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</si>
  <si>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</si>
  <si>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</si>
  <si>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</si>
  <si>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31443685</t>
  </si>
  <si>
    <t>ООО "Теплотранс"</t>
  </si>
  <si>
    <t>6153008505</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</si>
  <si>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</si>
  <si>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</si>
  <si>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</si>
  <si>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</si>
  <si>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</si>
  <si>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</si>
  <si>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</si>
  <si>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</si>
  <si>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</si>
  <si>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</si>
  <si>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</si>
  <si>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</si>
  <si>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</si>
  <si>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</si>
  <si>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</si>
  <si>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</si>
  <si>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</si>
  <si>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</si>
  <si>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</si>
  <si>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</si>
  <si>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</si>
  <si>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</si>
  <si>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</si>
  <si>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</si>
  <si>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</si>
  <si>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</si>
  <si>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</si>
  <si>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</si>
  <si>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</si>
  <si>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</si>
  <si>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</si>
  <si>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</si>
  <si>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</si>
  <si>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</si>
  <si>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</si>
  <si>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</si>
  <si>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</si>
  <si>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</si>
  <si>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</si>
  <si>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</si>
  <si>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</si>
  <si>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</si>
  <si>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</si>
  <si>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</si>
  <si>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</si>
  <si>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27332164</t>
  </si>
  <si>
    <t>ПАО "Таганрогский авиационный научно-технический комплекс им. Г.М.Бериева"</t>
  </si>
  <si>
    <t>6154028021</t>
  </si>
  <si>
    <t>26764261</t>
  </si>
  <si>
    <t>Производственное отделение "Южные электрические сети" филиала ПАО "Россети Юг" - "Ростовэнерго"</t>
  </si>
  <si>
    <t>6164266561</t>
  </si>
  <si>
    <t>614032001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</si>
  <si>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</si>
  <si>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</si>
  <si>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</si>
  <si>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</si>
  <si>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</si>
  <si>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</si>
  <si>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</si>
  <si>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</si>
  <si>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</si>
  <si>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</si>
  <si>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</si>
  <si>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</si>
  <si>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</si>
  <si>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</si>
  <si>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</si>
  <si>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</si>
  <si>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</si>
  <si>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</si>
  <si>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</si>
  <si>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</si>
  <si>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</si>
  <si>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</si>
  <si>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</si>
  <si>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</si>
  <si>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</si>
  <si>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</si>
  <si>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</si>
  <si>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</si>
  <si>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</si>
  <si>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</si>
  <si>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</si>
  <si>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</si>
  <si>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</si>
  <si>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</si>
  <si>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</si>
  <si>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</si>
  <si>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</si>
  <si>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</si>
  <si>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</si>
  <si>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</si>
  <si>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</si>
  <si>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</si>
  <si>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</si>
  <si>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</si>
  <si>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</si>
  <si>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</si>
  <si>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</si>
  <si>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</si>
  <si>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</si>
  <si>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</si>
  <si>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</si>
  <si>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</si>
  <si>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</si>
  <si>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</si>
  <si>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</si>
  <si>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</si>
  <si>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</si>
  <si>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</si>
  <si>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</si>
  <si>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</si>
  <si>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</si>
  <si>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</si>
  <si>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</si>
  <si>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WARM</t>
  </si>
  <si>
    <t>01.01.2019</t>
  </si>
  <si>
    <t>31.12.2023</t>
  </si>
  <si>
    <t>24.12.2020</t>
  </si>
  <si>
    <t>01.01.2021</t>
  </si>
  <si>
    <t>Региональная служба по тарифам Ростовской области</t>
  </si>
  <si>
    <t>www.rst.donland.ru</t>
  </si>
  <si>
    <t>17.12.2018</t>
  </si>
  <si>
    <t>83/55</t>
  </si>
  <si>
    <t>18.12.2020</t>
  </si>
  <si>
    <t>54/5</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</si>
  <si>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</si>
  <si>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</si>
  <si>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</si>
  <si>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</si>
  <si>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</si>
  <si>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kancelts@rg.donpac.ru</t>
  </si>
  <si>
    <t>О</t>
  </si>
  <si>
    <t>Город Волгодонск, Город Волгодонск (60712000);</t>
  </si>
  <si>
    <t>31.12.2019</t>
  </si>
  <si>
    <t>01.07.2019</t>
  </si>
  <si>
    <t>01.01.2020</t>
  </si>
  <si>
    <t>30.06.2020</t>
  </si>
  <si>
    <t>01.07.2020</t>
  </si>
  <si>
    <t>31.12.2020</t>
  </si>
  <si>
    <t>30.06.2021</t>
  </si>
  <si>
    <t>01.07.2021</t>
  </si>
  <si>
    <t>31.12.2021</t>
  </si>
  <si>
    <t>01.01.2022</t>
  </si>
  <si>
    <t>30.06.2023</t>
  </si>
  <si>
    <t>01.07.2023</t>
  </si>
  <si>
    <t>1.1.2</t>
  </si>
  <si>
    <t>1.1.3</t>
  </si>
  <si>
    <t>1.1.4</t>
  </si>
  <si>
    <t>1.1.5</t>
  </si>
  <si>
    <t>ГОСУДАРСТВЕННЫЙКОНТРАКТТЕПЛОСНАБЖЕНИЯ</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</si>
  <si>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</si>
  <si>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</si>
  <si>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</si>
  <si>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</si>
  <si>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</si>
  <si>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</si>
  <si>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</si>
  <si>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</si>
  <si>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</si>
  <si>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Проектдоговоранаподключение</t>
  </si>
  <si>
    <t>https://portal.eias.ru/Portal/DownloadPage.aspx?type=12&amp;guid=0fd3b017-1df4-413d-9acb-68c39f38ade4</t>
  </si>
  <si>
    <t>8 (8639) 29-93-24</t>
  </si>
  <si>
    <t>24.12.2019</t>
  </si>
  <si>
    <t>volgodonsk-ts.ru</t>
  </si>
  <si>
    <t>https://portal.eias.ru/Portal/DownloadPage.aspx?type=12&amp;guid=202a6d1c-ae14-41b0-93af-1ab5846398d8</t>
  </si>
  <si>
    <t>https://portal.eias.ru/Portal/DownloadPage.aspx?type=12&amp;guid=254864a5-63ac-40b7-83d4-dddb3100cd85</t>
  </si>
  <si>
    <t>Перечень документов к заявке на подключение.</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</si>
  <si>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</si>
  <si>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</si>
  <si>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</si>
  <si>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</si>
  <si>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</si>
  <si>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</si>
  <si>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</si>
  <si>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Постановлением РСТ Ростовской области от 18.12.2020 №54/5 произведена корректировка долгосрочных тарифов на теплоноситель, поставляемый ООО "Волгодонские тепловые сети" потребителям, другим теплоснабжающим организациям города Волгодонска на период с 01.01.2020г. по 31.12.2020г.</t>
  </si>
  <si>
    <t>24.12.2020 17:19:02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</si>
</sst>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23</xdr:row>
      <xdr:rowOff>0</xdr:rowOff>
    </xdr:from>
    <xdr:to>
      <xdr:col>70</xdr:col>
      <xdr:colOff>228600</xdr:colOff>
      <xdr:row>23</xdr:row>
      <xdr:rowOff>190500</xdr:rowOff>
    </xdr:to>
    <xdr:grpSp>
      <xdr:nvGrpSpPr>
        <xdr:cNvPr id="4" name="shCalendar" hidden="1"/>
        <xdr:cNvGrpSpPr>
          <a:grpSpLocks/>
        </xdr:cNvGrpSpPr>
      </xdr:nvGrpSpPr>
      <xdr:grpSpPr bwMode="auto">
        <a:xfrm>
          <a:off x="25755600" y="4076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2" t="s">
        <v>491</v>
      </c>
      <c r="G2" s="1203"/>
      <c r="H2" s="1204"/>
      <c r="I2" s="434"/>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5"/>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6">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6"/>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6"/>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6"/>
      <c r="B11" s="1206">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6"/>
      <c r="B12" s="1206"/>
      <c r="C12" s="1206">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6"/>
      <c r="B13" s="1206"/>
      <c r="C13" s="1206"/>
      <c r="D13" s="342">
        <v>1</v>
      </c>
      <c r="F13" s="333" t="str">
        <f>"4."&amp;mergeValue(A13) &amp;"."&amp;mergeValue(B13)&amp;"."&amp;mergeValue(C13)&amp;"."&amp;mergeValue(D13)</f>
        <v>4.1.1.1.1</v>
      </c>
      <c r="G13" s="418" t="s">
        <v>498</v>
      </c>
      <c r="H13" s="316"/>
      <c r="I13" s="1207" t="s">
        <v>591</v>
      </c>
      <c r="J13" s="332"/>
      <c r="K13" s="214"/>
      <c r="L13" s="214"/>
      <c r="M13" s="214"/>
      <c r="N13" s="214"/>
      <c r="O13" s="214"/>
      <c r="P13" s="214"/>
      <c r="Q13" s="214"/>
      <c r="R13" s="214"/>
      <c r="S13" s="214"/>
      <c r="T13" s="214"/>
    </row>
    <row r="14" spans="1:20" s="190" customFormat="1" ht="18.75">
      <c r="A14" s="1206"/>
      <c r="B14" s="1206"/>
      <c r="C14" s="1206"/>
      <c r="D14" s="342"/>
      <c r="F14" s="336"/>
      <c r="G14" s="150" t="s">
        <v>4</v>
      </c>
      <c r="H14" s="341"/>
      <c r="I14" s="1207"/>
      <c r="J14" s="332"/>
      <c r="K14" s="214"/>
      <c r="L14" s="214"/>
      <c r="M14" s="214"/>
      <c r="N14" s="214"/>
      <c r="O14" s="214"/>
      <c r="P14" s="214"/>
      <c r="Q14" s="214"/>
      <c r="R14" s="214"/>
      <c r="S14" s="214"/>
      <c r="T14" s="214"/>
    </row>
    <row r="15" spans="1:20" s="190" customFormat="1" ht="18.75">
      <c r="A15" s="1206"/>
      <c r="B15" s="1206"/>
      <c r="C15" s="342"/>
      <c r="D15" s="342"/>
      <c r="F15" s="419"/>
      <c r="G15" s="195" t="s">
        <v>403</v>
      </c>
      <c r="H15" s="420"/>
      <c r="I15" s="421"/>
      <c r="J15" s="332"/>
      <c r="K15" s="214"/>
      <c r="L15" s="214"/>
      <c r="M15" s="214"/>
      <c r="N15" s="214"/>
      <c r="O15" s="214"/>
      <c r="P15" s="214"/>
      <c r="Q15" s="214"/>
      <c r="R15" s="214"/>
      <c r="S15" s="214"/>
      <c r="T15" s="214"/>
    </row>
    <row r="16" spans="1:20" s="190" customFormat="1" ht="18.75">
      <c r="A16" s="1206"/>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1" t="s">
        <v>593</v>
      </c>
      <c r="H19" s="1201"/>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4" t="s">
        <v>631</v>
      </c>
      <c r="M5" s="1234"/>
      <c r="N5" s="1234"/>
      <c r="O5" s="1234"/>
      <c r="P5" s="1234"/>
      <c r="Q5" s="1234"/>
      <c r="R5" s="1234"/>
      <c r="S5" s="1234"/>
      <c r="T5" s="123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11" t="str">
        <f>IF(NameOrPr_ch="",IF(NameOrPr="","",NameOrPr),NameOrPr_ch)</f>
        <v>Региональная служба по тарифам Ростовской области</v>
      </c>
      <c r="P7" s="1211"/>
      <c r="Q7" s="1211"/>
      <c r="R7" s="1211"/>
      <c r="S7" s="1211"/>
      <c r="T7" s="1211"/>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11" t="str">
        <f>IF(datePr_ch="",IF(datePr="","",datePr),datePr_ch)</f>
        <v>18.12.2020</v>
      </c>
      <c r="P8" s="1211"/>
      <c r="Q8" s="1211"/>
      <c r="R8" s="1211"/>
      <c r="S8" s="1211"/>
      <c r="T8" s="1211"/>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11" t="str">
        <f>IF(numberPr_ch="",IF(numberPr="","",numberPr),numberPr_ch)</f>
        <v>54/5</v>
      </c>
      <c r="P9" s="1211"/>
      <c r="Q9" s="1211"/>
      <c r="R9" s="1211"/>
      <c r="S9" s="1211"/>
      <c r="T9" s="1211"/>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11" t="str">
        <f>IF(IstPub_ch="",IF(IstPub="","",IstPub),IstPub_ch)</f>
        <v>www.rst.donland.ru</v>
      </c>
      <c r="P10" s="1211"/>
      <c r="Q10" s="1211"/>
      <c r="R10" s="1211"/>
      <c r="S10" s="1211"/>
      <c r="T10" s="1211"/>
      <c r="U10" s="582"/>
      <c r="V10" s="582"/>
      <c r="W10" s="519"/>
      <c r="X10" s="590"/>
      <c r="Y10" s="590"/>
      <c r="Z10" s="590"/>
      <c r="AA10" s="590"/>
      <c r="AB10" s="590"/>
      <c r="AC10" s="590"/>
    </row>
    <row r="11" spans="1:29" s="570" customFormat="1" ht="11.25" hidden="1">
      <c r="A11" s="590"/>
      <c r="B11" s="590"/>
      <c r="C11" s="590"/>
      <c r="D11" s="590"/>
      <c r="E11" s="590"/>
      <c r="F11" s="590"/>
      <c r="G11" s="590"/>
      <c r="H11" s="590"/>
      <c r="L11" s="1235"/>
      <c r="M11" s="1235"/>
      <c r="N11" s="566"/>
      <c r="O11" s="582"/>
      <c r="P11" s="582"/>
      <c r="Q11" s="582"/>
      <c r="R11" s="582"/>
      <c r="S11" s="582"/>
      <c r="T11" s="582"/>
      <c r="U11" s="588" t="s">
        <v>373</v>
      </c>
      <c r="X11" s="590"/>
      <c r="Y11" s="590"/>
      <c r="Z11" s="590"/>
      <c r="AA11" s="590"/>
      <c r="AB11" s="590"/>
      <c r="AC11" s="590"/>
    </row>
    <row r="12" spans="1:29">
      <c r="J12" s="529"/>
      <c r="K12" s="529"/>
      <c r="L12" s="524"/>
      <c r="M12" s="524"/>
      <c r="N12" s="502"/>
      <c r="O12" s="1212"/>
      <c r="P12" s="1212"/>
      <c r="Q12" s="1212"/>
      <c r="R12" s="1212"/>
      <c r="S12" s="1212"/>
      <c r="T12" s="1212"/>
      <c r="U12" s="1212"/>
    </row>
    <row r="13" spans="1:29">
      <c r="J13" s="529"/>
      <c r="K13" s="529"/>
      <c r="L13" s="1154" t="s">
        <v>454</v>
      </c>
      <c r="M13" s="1154"/>
      <c r="N13" s="1154"/>
      <c r="O13" s="1154"/>
      <c r="P13" s="1154"/>
      <c r="Q13" s="1154"/>
      <c r="R13" s="1154"/>
      <c r="S13" s="1154"/>
      <c r="T13" s="1154"/>
      <c r="U13" s="1154"/>
      <c r="V13" s="1154"/>
      <c r="W13" s="1154" t="s">
        <v>455</v>
      </c>
    </row>
    <row r="14" spans="1:29" ht="14.25" customHeight="1">
      <c r="J14" s="529"/>
      <c r="K14" s="529"/>
      <c r="L14" s="1218" t="s">
        <v>92</v>
      </c>
      <c r="M14" s="1218" t="s">
        <v>639</v>
      </c>
      <c r="N14" s="661"/>
      <c r="O14" s="1219" t="s">
        <v>641</v>
      </c>
      <c r="P14" s="1220"/>
      <c r="Q14" s="1220"/>
      <c r="R14" s="1220"/>
      <c r="S14" s="1220"/>
      <c r="T14" s="1221"/>
      <c r="U14" s="1229" t="s">
        <v>341</v>
      </c>
      <c r="V14" s="1215" t="s">
        <v>275</v>
      </c>
      <c r="W14" s="1154"/>
    </row>
    <row r="15" spans="1:29" ht="14.25" customHeight="1">
      <c r="J15" s="529"/>
      <c r="K15" s="529"/>
      <c r="L15" s="1218"/>
      <c r="M15" s="1218"/>
      <c r="N15" s="662"/>
      <c r="O15" s="1224" t="s">
        <v>605</v>
      </c>
      <c r="P15" s="1222" t="s">
        <v>271</v>
      </c>
      <c r="Q15" s="1223"/>
      <c r="R15" s="1226" t="s">
        <v>654</v>
      </c>
      <c r="S15" s="1227"/>
      <c r="T15" s="1228"/>
      <c r="U15" s="1230"/>
      <c r="V15" s="1216"/>
      <c r="W15" s="1154"/>
    </row>
    <row r="16" spans="1:29" ht="33.75" customHeight="1">
      <c r="J16" s="529"/>
      <c r="K16" s="529"/>
      <c r="L16" s="1218"/>
      <c r="M16" s="1218"/>
      <c r="N16" s="663"/>
      <c r="O16" s="1225"/>
      <c r="P16" s="535" t="s">
        <v>606</v>
      </c>
      <c r="Q16" s="535" t="s">
        <v>6</v>
      </c>
      <c r="R16" s="536" t="s">
        <v>274</v>
      </c>
      <c r="S16" s="1213" t="s">
        <v>273</v>
      </c>
      <c r="T16" s="1214"/>
      <c r="U16" s="1231"/>
      <c r="V16" s="1217"/>
      <c r="W16" s="1154"/>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6">
        <f ca="1">OFFSET(S17,0,-1)+1</f>
        <v>7</v>
      </c>
      <c r="T17" s="1236"/>
      <c r="U17" s="648">
        <f ca="1">OFFSET(U17,0,-2)+1</f>
        <v>8</v>
      </c>
      <c r="V17" s="649">
        <f ca="1">OFFSET(V17,0,-1)</f>
        <v>8</v>
      </c>
      <c r="W17" s="648">
        <f ca="1">OFFSET(W17,0,-1)+1</f>
        <v>9</v>
      </c>
    </row>
    <row r="18" spans="1:29" ht="22.5">
      <c r="A18" s="1237">
        <v>1</v>
      </c>
      <c r="B18" s="865"/>
      <c r="C18" s="865"/>
      <c r="D18" s="865"/>
      <c r="E18" s="866"/>
      <c r="F18" s="867"/>
      <c r="G18" s="867"/>
      <c r="H18" s="867"/>
      <c r="I18" s="868"/>
      <c r="J18" s="863"/>
      <c r="K18" s="870"/>
      <c r="L18" s="593">
        <f>mergeValue(A18)</f>
        <v>1</v>
      </c>
      <c r="M18" s="641" t="s">
        <v>20</v>
      </c>
      <c r="N18" s="646"/>
      <c r="O18" s="1238"/>
      <c r="P18" s="1238"/>
      <c r="Q18" s="1238"/>
      <c r="R18" s="1238"/>
      <c r="S18" s="1238"/>
      <c r="T18" s="1238"/>
      <c r="U18" s="1238"/>
      <c r="V18" s="1238"/>
      <c r="W18" s="630" t="s">
        <v>476</v>
      </c>
      <c r="Y18" s="589"/>
      <c r="Z18" s="589" t="str">
        <f t="shared" ref="Z18:Z31" si="0">IF(M18="","",M18 )</f>
        <v>Наименование тарифа</v>
      </c>
      <c r="AA18" s="589"/>
      <c r="AB18" s="589"/>
      <c r="AC18" s="589"/>
    </row>
    <row r="19" spans="1:29" ht="22.5">
      <c r="A19" s="1237"/>
      <c r="B19" s="1237">
        <v>1</v>
      </c>
      <c r="C19" s="865"/>
      <c r="D19" s="865"/>
      <c r="E19" s="867"/>
      <c r="F19" s="867"/>
      <c r="G19" s="867"/>
      <c r="H19" s="867"/>
      <c r="I19" s="862"/>
      <c r="J19" s="861"/>
      <c r="K19" s="864"/>
      <c r="L19" s="593" t="str">
        <f>mergeValue(A19) &amp;"."&amp; mergeValue(B19)</f>
        <v>1.1</v>
      </c>
      <c r="M19" s="546" t="s">
        <v>16</v>
      </c>
      <c r="N19" s="646"/>
      <c r="O19" s="1238"/>
      <c r="P19" s="1238"/>
      <c r="Q19" s="1238"/>
      <c r="R19" s="1238"/>
      <c r="S19" s="1238"/>
      <c r="T19" s="1238"/>
      <c r="U19" s="1238"/>
      <c r="V19" s="1238"/>
      <c r="W19" s="630" t="s">
        <v>477</v>
      </c>
      <c r="Y19" s="589"/>
      <c r="Z19" s="589" t="str">
        <f t="shared" si="0"/>
        <v>Территория действия тарифа</v>
      </c>
      <c r="AA19" s="589"/>
      <c r="AB19" s="589"/>
      <c r="AC19" s="589"/>
    </row>
    <row r="20" spans="1:29" ht="22.5">
      <c r="A20" s="1237"/>
      <c r="B20" s="1237"/>
      <c r="C20" s="1237">
        <v>1</v>
      </c>
      <c r="D20" s="865"/>
      <c r="E20" s="867"/>
      <c r="F20" s="867"/>
      <c r="G20" s="867"/>
      <c r="H20" s="867"/>
      <c r="I20" s="869"/>
      <c r="J20" s="861"/>
      <c r="K20" s="864"/>
      <c r="L20" s="593" t="str">
        <f>mergeValue(A20) &amp;"."&amp; mergeValue(B20)&amp;"."&amp; mergeValue(C20)</f>
        <v>1.1.1</v>
      </c>
      <c r="M20" s="547" t="s">
        <v>7</v>
      </c>
      <c r="N20" s="646"/>
      <c r="O20" s="1238"/>
      <c r="P20" s="1238"/>
      <c r="Q20" s="1238"/>
      <c r="R20" s="1238"/>
      <c r="S20" s="1238"/>
      <c r="T20" s="1238"/>
      <c r="U20" s="1238"/>
      <c r="V20" s="1238"/>
      <c r="W20" s="630" t="s">
        <v>633</v>
      </c>
      <c r="Y20" s="589"/>
      <c r="Z20" s="589" t="str">
        <f t="shared" si="0"/>
        <v xml:space="preserve">Наименование системы теплоснабжения </v>
      </c>
      <c r="AA20" s="589"/>
      <c r="AB20" s="589"/>
      <c r="AC20" s="589"/>
    </row>
    <row r="21" spans="1:29" ht="22.5">
      <c r="A21" s="1237"/>
      <c r="B21" s="1237"/>
      <c r="C21" s="1237"/>
      <c r="D21" s="1237">
        <v>1</v>
      </c>
      <c r="E21" s="867"/>
      <c r="F21" s="867"/>
      <c r="G21" s="867"/>
      <c r="H21" s="867"/>
      <c r="I21" s="869"/>
      <c r="J21" s="861"/>
      <c r="K21" s="864"/>
      <c r="L21" s="593" t="str">
        <f>mergeValue(A21) &amp;"."&amp; mergeValue(B21)&amp;"."&amp; mergeValue(C21)&amp;"."&amp; mergeValue(D21)</f>
        <v>1.1.1.1</v>
      </c>
      <c r="M21" s="548" t="s">
        <v>22</v>
      </c>
      <c r="N21" s="646"/>
      <c r="O21" s="1238"/>
      <c r="P21" s="1238"/>
      <c r="Q21" s="1238"/>
      <c r="R21" s="1238"/>
      <c r="S21" s="1238"/>
      <c r="T21" s="1238"/>
      <c r="U21" s="1238"/>
      <c r="V21" s="1238"/>
      <c r="W21" s="630" t="s">
        <v>634</v>
      </c>
      <c r="Y21" s="589"/>
      <c r="Z21" s="589" t="str">
        <f t="shared" si="0"/>
        <v xml:space="preserve">Источник тепловой энергии  </v>
      </c>
      <c r="AA21" s="589"/>
      <c r="AB21" s="589"/>
      <c r="AC21" s="589"/>
    </row>
    <row r="22" spans="1:29" ht="101.25">
      <c r="A22" s="1237"/>
      <c r="B22" s="1237"/>
      <c r="C22" s="1237"/>
      <c r="D22" s="1237"/>
      <c r="E22" s="1237">
        <v>1</v>
      </c>
      <c r="F22" s="867"/>
      <c r="G22" s="867"/>
      <c r="H22" s="865">
        <v>1</v>
      </c>
      <c r="I22" s="1237">
        <v>1</v>
      </c>
      <c r="J22" s="867"/>
      <c r="K22" s="872"/>
      <c r="L22" s="593" t="str">
        <f>mergeValue(A22) &amp;"."&amp; mergeValue(B22)&amp;"."&amp; mergeValue(C22)&amp;"."&amp; mergeValue(D22)&amp;"."&amp; mergeValue(E22)</f>
        <v>1.1.1.1.1</v>
      </c>
      <c r="M22" s="554" t="s">
        <v>9</v>
      </c>
      <c r="N22" s="646"/>
      <c r="O22" s="1239"/>
      <c r="P22" s="1239"/>
      <c r="Q22" s="1239"/>
      <c r="R22" s="1239"/>
      <c r="S22" s="1239"/>
      <c r="T22" s="1239"/>
      <c r="U22" s="1239"/>
      <c r="V22" s="1239"/>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7"/>
      <c r="B23" s="1237"/>
      <c r="C23" s="1237"/>
      <c r="D23" s="1237"/>
      <c r="E23" s="1237"/>
      <c r="F23" s="1237">
        <v>1</v>
      </c>
      <c r="G23" s="865"/>
      <c r="H23" s="865"/>
      <c r="I23" s="1237"/>
      <c r="J23" s="1237">
        <v>1</v>
      </c>
      <c r="K23" s="873"/>
      <c r="L23" s="593" t="str">
        <f>mergeValue(A23) &amp;"."&amp; mergeValue(B23)&amp;"."&amp; mergeValue(C23)&amp;"."&amp; mergeValue(D23)&amp;"."&amp; mergeValue(E23)&amp;"."&amp; mergeValue(F23)</f>
        <v>1.1.1.1.1.1</v>
      </c>
      <c r="M23" s="555" t="s">
        <v>10</v>
      </c>
      <c r="N23" s="646"/>
      <c r="O23" s="1240"/>
      <c r="P23" s="1241"/>
      <c r="Q23" s="1241"/>
      <c r="R23" s="1241"/>
      <c r="S23" s="1241"/>
      <c r="T23" s="1241"/>
      <c r="U23" s="1241"/>
      <c r="V23" s="1242"/>
      <c r="W23" s="630" t="s">
        <v>636</v>
      </c>
      <c r="Y23" s="589"/>
      <c r="Z23" s="589" t="str">
        <f t="shared" si="0"/>
        <v>Группа потребителей</v>
      </c>
      <c r="AA23" s="589"/>
      <c r="AB23" s="589"/>
      <c r="AC23" s="589"/>
    </row>
    <row r="24" spans="1:29" ht="189" customHeight="1">
      <c r="A24" s="1237"/>
      <c r="B24" s="1237"/>
      <c r="C24" s="1237"/>
      <c r="D24" s="1237"/>
      <c r="E24" s="1237"/>
      <c r="F24" s="1237"/>
      <c r="G24" s="865">
        <v>1</v>
      </c>
      <c r="H24" s="865"/>
      <c r="I24" s="1237"/>
      <c r="J24" s="1237"/>
      <c r="K24" s="873">
        <v>1</v>
      </c>
      <c r="L24" s="593" t="str">
        <f>mergeValue(A24) &amp;"."&amp; mergeValue(B24)&amp;"."&amp; mergeValue(C24)&amp;"."&amp; mergeValue(D24)&amp;"."&amp; mergeValue(E24)&amp;"."&amp; mergeValue(F24)&amp;"."&amp; mergeValue(G24)</f>
        <v>1.1.1.1.1.1.1</v>
      </c>
      <c r="M24" s="1069"/>
      <c r="N24" s="646"/>
      <c r="O24" s="562"/>
      <c r="P24" s="562"/>
      <c r="Q24" s="1094"/>
      <c r="R24" s="1232"/>
      <c r="S24" s="1233" t="s">
        <v>84</v>
      </c>
      <c r="T24" s="1232"/>
      <c r="U24" s="1233" t="s">
        <v>85</v>
      </c>
      <c r="V24" s="562"/>
      <c r="W24" s="1208" t="s">
        <v>655</v>
      </c>
      <c r="X24" s="585" t="str">
        <f>strCheckDate(O25:V25)</f>
        <v/>
      </c>
      <c r="Y24" s="589"/>
      <c r="Z24" s="589" t="str">
        <f t="shared" si="0"/>
        <v/>
      </c>
      <c r="AA24" s="589"/>
      <c r="AB24" s="589"/>
      <c r="AC24" s="589"/>
    </row>
    <row r="25" spans="1:29" ht="11.25" hidden="1" customHeight="1">
      <c r="A25" s="1237"/>
      <c r="B25" s="1237"/>
      <c r="C25" s="1237"/>
      <c r="D25" s="1237"/>
      <c r="E25" s="1237"/>
      <c r="F25" s="1237"/>
      <c r="G25" s="865"/>
      <c r="H25" s="865"/>
      <c r="I25" s="1237"/>
      <c r="J25" s="1237"/>
      <c r="K25" s="873"/>
      <c r="L25" s="600"/>
      <c r="M25" s="646"/>
      <c r="N25" s="646"/>
      <c r="O25" s="562"/>
      <c r="P25" s="562"/>
      <c r="Q25" s="584" t="str">
        <f>R24 &amp; "-" &amp; T24</f>
        <v>-</v>
      </c>
      <c r="R25" s="1232"/>
      <c r="S25" s="1233"/>
      <c r="T25" s="1232"/>
      <c r="U25" s="1233"/>
      <c r="V25" s="562"/>
      <c r="W25" s="1209"/>
      <c r="Y25" s="589"/>
      <c r="Z25" s="589" t="str">
        <f t="shared" si="0"/>
        <v/>
      </c>
      <c r="AA25" s="589"/>
      <c r="AB25" s="589"/>
      <c r="AC25" s="589"/>
    </row>
    <row r="26" spans="1:29" ht="15" customHeight="1">
      <c r="A26" s="1237"/>
      <c r="B26" s="1237"/>
      <c r="C26" s="1237"/>
      <c r="D26" s="1237"/>
      <c r="E26" s="1237"/>
      <c r="F26" s="1237"/>
      <c r="G26" s="867"/>
      <c r="H26" s="865"/>
      <c r="I26" s="1237"/>
      <c r="J26" s="1237"/>
      <c r="K26" s="872"/>
      <c r="L26" s="538"/>
      <c r="M26" s="557" t="s">
        <v>25</v>
      </c>
      <c r="N26" s="564"/>
      <c r="O26" s="564"/>
      <c r="P26" s="564"/>
      <c r="Q26" s="564"/>
      <c r="R26" s="564"/>
      <c r="S26" s="564"/>
      <c r="T26" s="564"/>
      <c r="U26" s="564"/>
      <c r="V26" s="560"/>
      <c r="W26" s="1210"/>
      <c r="Y26" s="589"/>
      <c r="Z26" s="589" t="str">
        <f t="shared" si="0"/>
        <v>Добавить вид теплоносителя (параметры теплоносителя)</v>
      </c>
      <c r="AA26" s="589"/>
      <c r="AB26" s="589"/>
      <c r="AC26" s="589"/>
    </row>
    <row r="27" spans="1:29" ht="15" customHeight="1">
      <c r="A27" s="1237"/>
      <c r="B27" s="1237"/>
      <c r="C27" s="1237"/>
      <c r="D27" s="1237"/>
      <c r="E27" s="1237"/>
      <c r="F27" s="867"/>
      <c r="G27" s="867"/>
      <c r="H27" s="865"/>
      <c r="I27" s="1237"/>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7"/>
      <c r="B28" s="1237"/>
      <c r="C28" s="1237"/>
      <c r="D28" s="1237"/>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7"/>
      <c r="B29" s="1237"/>
      <c r="C29" s="1237"/>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7"/>
      <c r="B30" s="1237"/>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7"/>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1" t="s">
        <v>632</v>
      </c>
      <c r="N34" s="1201"/>
      <c r="O34" s="1201"/>
      <c r="P34" s="1201"/>
      <c r="Q34" s="1201"/>
      <c r="R34" s="1201"/>
      <c r="S34" s="1201"/>
      <c r="T34" s="1201"/>
      <c r="U34" s="1201"/>
      <c r="V34" s="1201"/>
      <c r="W34" s="1201"/>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2" t="s">
        <v>491</v>
      </c>
      <c r="G2" s="1203"/>
      <c r="H2" s="1204"/>
      <c r="I2" s="806"/>
    </row>
    <row r="3" spans="1:20" ht="3" customHeight="1"/>
    <row r="4" spans="1:20" s="1007" customFormat="1" ht="11.25">
      <c r="A4" s="1013"/>
      <c r="B4" s="1013"/>
      <c r="C4" s="1013"/>
      <c r="D4" s="1013"/>
      <c r="F4" s="1154" t="s">
        <v>454</v>
      </c>
      <c r="G4" s="1154"/>
      <c r="H4" s="1154"/>
      <c r="I4" s="1205"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5"/>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24.12.2020</v>
      </c>
      <c r="I7" s="816" t="s">
        <v>493</v>
      </c>
      <c r="J7" s="615"/>
      <c r="K7" s="1013"/>
      <c r="L7" s="1013"/>
      <c r="M7" s="1013"/>
      <c r="N7" s="1013"/>
      <c r="O7" s="1013"/>
      <c r="P7" s="1013"/>
      <c r="Q7" s="1013"/>
      <c r="R7" s="1013"/>
      <c r="S7" s="1013"/>
      <c r="T7" s="1013"/>
    </row>
    <row r="8" spans="1:20" s="1007" customFormat="1" ht="45">
      <c r="A8" s="1206">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6"/>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6"/>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6"/>
      <c r="B11" s="1206">
        <v>1</v>
      </c>
      <c r="C11" s="1023"/>
      <c r="D11" s="1023"/>
      <c r="F11" s="1029" t="str">
        <f>"4."&amp;mergeValue(A11) &amp;"."&amp;mergeValue(B11)</f>
        <v>4.1.1</v>
      </c>
      <c r="G11" s="830" t="s">
        <v>592</v>
      </c>
      <c r="H11" s="1027" t="str">
        <f>IF(region_name="","",region_name)</f>
        <v>Ростовская область</v>
      </c>
      <c r="I11" s="816" t="s">
        <v>499</v>
      </c>
      <c r="J11" s="615"/>
      <c r="K11" s="1013"/>
      <c r="L11" s="1013"/>
      <c r="M11" s="1013"/>
      <c r="N11" s="1013"/>
      <c r="O11" s="1013"/>
      <c r="P11" s="1013"/>
      <c r="Q11" s="1013"/>
      <c r="R11" s="1013"/>
      <c r="S11" s="1013"/>
      <c r="T11" s="1013"/>
    </row>
    <row r="12" spans="1:20" s="1007" customFormat="1" ht="22.5">
      <c r="A12" s="1206"/>
      <c r="B12" s="1206"/>
      <c r="C12" s="1206">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6"/>
      <c r="B13" s="1206"/>
      <c r="C13" s="1206"/>
      <c r="D13" s="1023">
        <v>1</v>
      </c>
      <c r="F13" s="1029" t="str">
        <f>"4."&amp;mergeValue(A13) &amp;"."&amp;mergeValue(B13)&amp;"."&amp;mergeValue(C13)&amp;"."&amp;mergeValue(D13)</f>
        <v>4.1.1.1.1</v>
      </c>
      <c r="G13" s="818" t="s">
        <v>498</v>
      </c>
      <c r="H13" s="1027"/>
      <c r="I13" s="1207" t="s">
        <v>591</v>
      </c>
      <c r="J13" s="615"/>
      <c r="K13" s="1013"/>
      <c r="L13" s="1013"/>
      <c r="M13" s="1013"/>
      <c r="N13" s="1013"/>
      <c r="O13" s="1013"/>
      <c r="P13" s="1013"/>
      <c r="Q13" s="1013"/>
      <c r="R13" s="1013"/>
      <c r="S13" s="1013"/>
      <c r="T13" s="1013"/>
    </row>
    <row r="14" spans="1:20" s="1007" customFormat="1" ht="18.75">
      <c r="A14" s="1206"/>
      <c r="B14" s="1206"/>
      <c r="C14" s="1206"/>
      <c r="D14" s="1023"/>
      <c r="F14" s="819"/>
      <c r="G14" s="1000" t="s">
        <v>4</v>
      </c>
      <c r="H14" s="624"/>
      <c r="I14" s="1207"/>
      <c r="J14" s="615"/>
      <c r="K14" s="1013"/>
      <c r="L14" s="1013"/>
      <c r="M14" s="1013"/>
      <c r="N14" s="1013"/>
      <c r="O14" s="1013"/>
      <c r="P14" s="1013"/>
      <c r="Q14" s="1013"/>
      <c r="R14" s="1013"/>
      <c r="S14" s="1013"/>
      <c r="T14" s="1013"/>
    </row>
    <row r="15" spans="1:20" s="1007" customFormat="1" ht="18.75">
      <c r="A15" s="1206"/>
      <c r="B15" s="1206"/>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6"/>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1" t="s">
        <v>593</v>
      </c>
      <c r="H19" s="1201"/>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4" t="s">
        <v>631</v>
      </c>
      <c r="M5" s="1234"/>
      <c r="N5" s="1234"/>
      <c r="O5" s="1234"/>
      <c r="P5" s="1234"/>
      <c r="Q5" s="1234"/>
      <c r="R5" s="1234"/>
      <c r="S5" s="1234"/>
      <c r="T5" s="1234"/>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11" t="str">
        <f>IF(NameOrPr_ch="",IF(NameOrPr="","",NameOrPr),NameOrPr_ch)</f>
        <v>Региональная служба по тарифам Ростовской области</v>
      </c>
      <c r="P7" s="1211"/>
      <c r="Q7" s="1211"/>
      <c r="R7" s="1211"/>
      <c r="S7" s="1211"/>
      <c r="T7" s="1211"/>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11" t="str">
        <f>IF(datePr_ch="",IF(datePr="","",datePr),datePr_ch)</f>
        <v>18.12.2020</v>
      </c>
      <c r="P8" s="1211"/>
      <c r="Q8" s="1211"/>
      <c r="R8" s="1211"/>
      <c r="S8" s="1211"/>
      <c r="T8" s="1211"/>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11" t="str">
        <f>IF(numberPr_ch="",IF(numberPr="","",numberPr),numberPr_ch)</f>
        <v>54/5</v>
      </c>
      <c r="P9" s="1211"/>
      <c r="Q9" s="1211"/>
      <c r="R9" s="1211"/>
      <c r="S9" s="1211"/>
      <c r="T9" s="1211"/>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11" t="str">
        <f>IF(IstPub_ch="",IF(IstPub="","",IstPub),IstPub_ch)</f>
        <v>www.rst.donland.ru</v>
      </c>
      <c r="P10" s="1211"/>
      <c r="Q10" s="1211"/>
      <c r="R10" s="1211"/>
      <c r="S10" s="1211"/>
      <c r="T10" s="1211"/>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5"/>
      <c r="M11" s="1235"/>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12"/>
      <c r="P12" s="1212"/>
      <c r="Q12" s="1212"/>
      <c r="R12" s="1212"/>
      <c r="S12" s="1212"/>
      <c r="T12" s="1212"/>
      <c r="U12" s="1212"/>
    </row>
    <row r="13" spans="1:34">
      <c r="J13" s="995"/>
      <c r="K13" s="995"/>
      <c r="L13" s="1154" t="s">
        <v>454</v>
      </c>
      <c r="M13" s="1154"/>
      <c r="N13" s="1154"/>
      <c r="O13" s="1154"/>
      <c r="P13" s="1154"/>
      <c r="Q13" s="1154"/>
      <c r="R13" s="1154"/>
      <c r="S13" s="1154"/>
      <c r="T13" s="1154"/>
      <c r="U13" s="1154"/>
      <c r="V13" s="1154"/>
      <c r="W13" s="1154" t="s">
        <v>455</v>
      </c>
    </row>
    <row r="14" spans="1:34" ht="14.25" customHeight="1">
      <c r="J14" s="995"/>
      <c r="K14" s="995"/>
      <c r="L14" s="1218" t="s">
        <v>92</v>
      </c>
      <c r="M14" s="1218" t="s">
        <v>639</v>
      </c>
      <c r="N14" s="661"/>
      <c r="O14" s="1219" t="s">
        <v>641</v>
      </c>
      <c r="P14" s="1220"/>
      <c r="Q14" s="1220"/>
      <c r="R14" s="1220"/>
      <c r="S14" s="1220"/>
      <c r="T14" s="1221"/>
      <c r="U14" s="1229" t="s">
        <v>341</v>
      </c>
      <c r="V14" s="1215" t="s">
        <v>275</v>
      </c>
      <c r="W14" s="1154"/>
    </row>
    <row r="15" spans="1:34" ht="14.25" customHeight="1">
      <c r="J15" s="995"/>
      <c r="K15" s="995"/>
      <c r="L15" s="1218"/>
      <c r="M15" s="1218"/>
      <c r="N15" s="662"/>
      <c r="O15" s="1224" t="s">
        <v>605</v>
      </c>
      <c r="P15" s="1222" t="s">
        <v>271</v>
      </c>
      <c r="Q15" s="1223"/>
      <c r="R15" s="1226" t="s">
        <v>654</v>
      </c>
      <c r="S15" s="1227"/>
      <c r="T15" s="1228"/>
      <c r="U15" s="1230"/>
      <c r="V15" s="1216"/>
      <c r="W15" s="1154"/>
    </row>
    <row r="16" spans="1:34" ht="33.75" customHeight="1">
      <c r="J16" s="995"/>
      <c r="K16" s="995"/>
      <c r="L16" s="1218"/>
      <c r="M16" s="1218"/>
      <c r="N16" s="663"/>
      <c r="O16" s="1225"/>
      <c r="P16" s="756" t="s">
        <v>606</v>
      </c>
      <c r="Q16" s="756" t="s">
        <v>6</v>
      </c>
      <c r="R16" s="1028" t="s">
        <v>274</v>
      </c>
      <c r="S16" s="1213" t="s">
        <v>273</v>
      </c>
      <c r="T16" s="1214"/>
      <c r="U16" s="1231"/>
      <c r="V16" s="1217"/>
      <c r="W16" s="1154"/>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6">
        <f ca="1">OFFSET(S17,0,-1)+1</f>
        <v>7</v>
      </c>
      <c r="T17" s="1236"/>
      <c r="U17" s="1025">
        <f ca="1">OFFSET(U17,0,-2)+1</f>
        <v>8</v>
      </c>
      <c r="V17" s="649">
        <f ca="1">OFFSET(V17,0,-1)</f>
        <v>8</v>
      </c>
      <c r="W17" s="1025">
        <f ca="1">OFFSET(W17,0,-1)+1</f>
        <v>9</v>
      </c>
    </row>
    <row r="18" spans="1:36" ht="22.5">
      <c r="A18" s="1237">
        <v>1</v>
      </c>
      <c r="B18" s="1015"/>
      <c r="C18" s="1015"/>
      <c r="D18" s="1015"/>
      <c r="E18" s="981"/>
      <c r="F18" s="1026"/>
      <c r="G18" s="1026"/>
      <c r="H18" s="1026"/>
      <c r="I18" s="983"/>
      <c r="J18" s="979"/>
      <c r="K18" s="963"/>
      <c r="L18" s="1030">
        <f>mergeValue(A18)</f>
        <v>1</v>
      </c>
      <c r="M18" s="641" t="s">
        <v>20</v>
      </c>
      <c r="N18" s="646"/>
      <c r="O18" s="1238"/>
      <c r="P18" s="1238"/>
      <c r="Q18" s="1238"/>
      <c r="R18" s="1238"/>
      <c r="S18" s="1238"/>
      <c r="T18" s="1238"/>
      <c r="U18" s="1238"/>
      <c r="V18" s="1238"/>
      <c r="W18" s="630" t="s">
        <v>476</v>
      </c>
      <c r="Y18" s="829"/>
      <c r="Z18" s="829" t="str">
        <f t="shared" ref="Z18:Z31" si="0">IF(M18="","",M18 )</f>
        <v>Наименование тарифа</v>
      </c>
      <c r="AA18" s="829"/>
      <c r="AB18" s="829"/>
      <c r="AC18" s="829"/>
      <c r="AI18" s="1008"/>
      <c r="AJ18" s="1008"/>
    </row>
    <row r="19" spans="1:36" ht="22.5">
      <c r="A19" s="1237"/>
      <c r="B19" s="1237">
        <v>1</v>
      </c>
      <c r="C19" s="1015"/>
      <c r="D19" s="1015"/>
      <c r="E19" s="1026"/>
      <c r="F19" s="1026"/>
      <c r="G19" s="1026"/>
      <c r="H19" s="1026"/>
      <c r="I19" s="1021"/>
      <c r="J19" s="954"/>
      <c r="K19" s="957"/>
      <c r="L19" s="1030" t="str">
        <f>mergeValue(A19) &amp;"."&amp; mergeValue(B19)</f>
        <v>1.1</v>
      </c>
      <c r="M19" s="692" t="s">
        <v>16</v>
      </c>
      <c r="N19" s="646"/>
      <c r="O19" s="1238"/>
      <c r="P19" s="1238"/>
      <c r="Q19" s="1238"/>
      <c r="R19" s="1238"/>
      <c r="S19" s="1238"/>
      <c r="T19" s="1238"/>
      <c r="U19" s="1238"/>
      <c r="V19" s="1238"/>
      <c r="W19" s="630" t="s">
        <v>477</v>
      </c>
      <c r="Y19" s="829"/>
      <c r="Z19" s="829" t="str">
        <f t="shared" si="0"/>
        <v>Территория действия тарифа</v>
      </c>
      <c r="AA19" s="829"/>
      <c r="AB19" s="829"/>
      <c r="AC19" s="829"/>
      <c r="AI19" s="1008"/>
      <c r="AJ19" s="1008"/>
    </row>
    <row r="20" spans="1:36" ht="22.5">
      <c r="A20" s="1237"/>
      <c r="B20" s="1237"/>
      <c r="C20" s="1237">
        <v>1</v>
      </c>
      <c r="D20" s="1015"/>
      <c r="E20" s="1026"/>
      <c r="F20" s="1026"/>
      <c r="G20" s="1026"/>
      <c r="H20" s="1026"/>
      <c r="I20" s="962"/>
      <c r="J20" s="954"/>
      <c r="K20" s="957"/>
      <c r="L20" s="1030" t="str">
        <f>mergeValue(A20) &amp;"."&amp; mergeValue(B20)&amp;"."&amp; mergeValue(C20)</f>
        <v>1.1.1</v>
      </c>
      <c r="M20" s="693" t="s">
        <v>7</v>
      </c>
      <c r="N20" s="646"/>
      <c r="O20" s="1238"/>
      <c r="P20" s="1238"/>
      <c r="Q20" s="1238"/>
      <c r="R20" s="1238"/>
      <c r="S20" s="1238"/>
      <c r="T20" s="1238"/>
      <c r="U20" s="1238"/>
      <c r="V20" s="1238"/>
      <c r="W20" s="630" t="s">
        <v>633</v>
      </c>
      <c r="Y20" s="829"/>
      <c r="Z20" s="829" t="str">
        <f t="shared" si="0"/>
        <v xml:space="preserve">Наименование системы теплоснабжения </v>
      </c>
      <c r="AA20" s="829"/>
      <c r="AB20" s="829"/>
      <c r="AC20" s="829"/>
      <c r="AI20" s="1008"/>
      <c r="AJ20" s="1008"/>
    </row>
    <row r="21" spans="1:36" ht="22.5">
      <c r="A21" s="1237"/>
      <c r="B21" s="1237"/>
      <c r="C21" s="1237"/>
      <c r="D21" s="1237">
        <v>1</v>
      </c>
      <c r="E21" s="1026"/>
      <c r="F21" s="1026"/>
      <c r="G21" s="1026"/>
      <c r="H21" s="1026"/>
      <c r="I21" s="962"/>
      <c r="J21" s="954"/>
      <c r="K21" s="957"/>
      <c r="L21" s="1030" t="str">
        <f>mergeValue(A21) &amp;"."&amp; mergeValue(B21)&amp;"."&amp; mergeValue(C21)&amp;"."&amp; mergeValue(D21)</f>
        <v>1.1.1.1</v>
      </c>
      <c r="M21" s="694" t="s">
        <v>22</v>
      </c>
      <c r="N21" s="646"/>
      <c r="O21" s="1238"/>
      <c r="P21" s="1238"/>
      <c r="Q21" s="1238"/>
      <c r="R21" s="1238"/>
      <c r="S21" s="1238"/>
      <c r="T21" s="1238"/>
      <c r="U21" s="1238"/>
      <c r="V21" s="1238"/>
      <c r="W21" s="630" t="s">
        <v>634</v>
      </c>
      <c r="Y21" s="829"/>
      <c r="Z21" s="829" t="str">
        <f t="shared" si="0"/>
        <v xml:space="preserve">Источник тепловой энергии  </v>
      </c>
      <c r="AA21" s="829"/>
      <c r="AB21" s="829"/>
      <c r="AC21" s="829"/>
      <c r="AI21" s="1008"/>
      <c r="AJ21" s="1008"/>
    </row>
    <row r="22" spans="1:36" ht="101.25">
      <c r="A22" s="1237"/>
      <c r="B22" s="1237"/>
      <c r="C22" s="1237"/>
      <c r="D22" s="1237"/>
      <c r="E22" s="1237">
        <v>1</v>
      </c>
      <c r="F22" s="1026"/>
      <c r="G22" s="1026"/>
      <c r="H22" s="1015">
        <v>1</v>
      </c>
      <c r="I22" s="1237">
        <v>1</v>
      </c>
      <c r="J22" s="1026"/>
      <c r="K22" s="965"/>
      <c r="L22" s="1030" t="str">
        <f>mergeValue(A22) &amp;"."&amp; mergeValue(B22)&amp;"."&amp; mergeValue(C22)&amp;"."&amp; mergeValue(D22)&amp;"."&amp; mergeValue(E22)</f>
        <v>1.1.1.1.1</v>
      </c>
      <c r="M22" s="554" t="s">
        <v>9</v>
      </c>
      <c r="N22" s="646"/>
      <c r="O22" s="1239"/>
      <c r="P22" s="1239"/>
      <c r="Q22" s="1239"/>
      <c r="R22" s="1239"/>
      <c r="S22" s="1239"/>
      <c r="T22" s="1239"/>
      <c r="U22" s="1239"/>
      <c r="V22" s="1239"/>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7"/>
      <c r="B23" s="1237"/>
      <c r="C23" s="1237"/>
      <c r="D23" s="1237"/>
      <c r="E23" s="1237"/>
      <c r="F23" s="1237">
        <v>1</v>
      </c>
      <c r="G23" s="1015"/>
      <c r="H23" s="1015"/>
      <c r="I23" s="1237"/>
      <c r="J23" s="1237">
        <v>1</v>
      </c>
      <c r="K23" s="966"/>
      <c r="L23" s="1030" t="str">
        <f>mergeValue(A23) &amp;"."&amp; mergeValue(B23)&amp;"."&amp; mergeValue(C23)&amp;"."&amp; mergeValue(D23)&amp;"."&amp; mergeValue(E23)&amp;"."&amp; mergeValue(F23)</f>
        <v>1.1.1.1.1.1</v>
      </c>
      <c r="M23" s="555" t="s">
        <v>10</v>
      </c>
      <c r="N23" s="646"/>
      <c r="O23" s="1240"/>
      <c r="P23" s="1241"/>
      <c r="Q23" s="1241"/>
      <c r="R23" s="1241"/>
      <c r="S23" s="1241"/>
      <c r="T23" s="1241"/>
      <c r="U23" s="1241"/>
      <c r="V23" s="1242"/>
      <c r="W23" s="630" t="s">
        <v>636</v>
      </c>
      <c r="Y23" s="829"/>
      <c r="Z23" s="829" t="str">
        <f t="shared" si="0"/>
        <v>Группа потребителей</v>
      </c>
      <c r="AA23" s="829"/>
      <c r="AB23" s="829"/>
      <c r="AC23" s="829"/>
      <c r="AI23" s="1008"/>
      <c r="AJ23" s="1008"/>
    </row>
    <row r="24" spans="1:36" ht="189" customHeight="1">
      <c r="A24" s="1237"/>
      <c r="B24" s="1237"/>
      <c r="C24" s="1237"/>
      <c r="D24" s="1237"/>
      <c r="E24" s="1237"/>
      <c r="F24" s="1237"/>
      <c r="G24" s="1015">
        <v>1</v>
      </c>
      <c r="H24" s="1015"/>
      <c r="I24" s="1237"/>
      <c r="J24" s="1237"/>
      <c r="K24" s="966">
        <v>1</v>
      </c>
      <c r="L24" s="1030" t="str">
        <f>mergeValue(A24) &amp;"."&amp; mergeValue(B24)&amp;"."&amp; mergeValue(C24)&amp;"."&amp; mergeValue(D24)&amp;"."&amp; mergeValue(E24)&amp;"."&amp; mergeValue(F24)&amp;"."&amp; mergeValue(G24)</f>
        <v>1.1.1.1.1.1.1</v>
      </c>
      <c r="M24" s="1069"/>
      <c r="N24" s="646"/>
      <c r="O24" s="763"/>
      <c r="P24" s="763"/>
      <c r="Q24" s="1094"/>
      <c r="R24" s="1232"/>
      <c r="S24" s="1233" t="s">
        <v>84</v>
      </c>
      <c r="T24" s="1232"/>
      <c r="U24" s="1233" t="s">
        <v>85</v>
      </c>
      <c r="V24" s="763"/>
      <c r="W24" s="1208" t="s">
        <v>655</v>
      </c>
      <c r="X24" s="1008" t="str">
        <f>strCheckDate(O25:V25)</f>
        <v/>
      </c>
      <c r="Y24" s="829"/>
      <c r="Z24" s="829" t="str">
        <f t="shared" si="0"/>
        <v/>
      </c>
      <c r="AA24" s="829"/>
      <c r="AB24" s="829"/>
      <c r="AC24" s="829"/>
      <c r="AI24" s="1008"/>
      <c r="AJ24" s="1008"/>
    </row>
    <row r="25" spans="1:36" ht="11.25" hidden="1">
      <c r="A25" s="1237"/>
      <c r="B25" s="1237"/>
      <c r="C25" s="1237"/>
      <c r="D25" s="1237"/>
      <c r="E25" s="1237"/>
      <c r="F25" s="1237"/>
      <c r="G25" s="1015"/>
      <c r="H25" s="1015"/>
      <c r="I25" s="1237"/>
      <c r="J25" s="1237"/>
      <c r="K25" s="966"/>
      <c r="L25" s="800"/>
      <c r="M25" s="646"/>
      <c r="N25" s="646"/>
      <c r="O25" s="763"/>
      <c r="P25" s="763"/>
      <c r="Q25" s="769" t="str">
        <f>R24 &amp; "-" &amp; T24</f>
        <v>-</v>
      </c>
      <c r="R25" s="1232"/>
      <c r="S25" s="1233"/>
      <c r="T25" s="1232"/>
      <c r="U25" s="1233"/>
      <c r="V25" s="763"/>
      <c r="W25" s="1209"/>
      <c r="Y25" s="829"/>
      <c r="Z25" s="829" t="str">
        <f t="shared" si="0"/>
        <v/>
      </c>
      <c r="AA25" s="829"/>
      <c r="AB25" s="829"/>
      <c r="AC25" s="829"/>
      <c r="AI25" s="1008"/>
      <c r="AJ25" s="1008"/>
    </row>
    <row r="26" spans="1:36" ht="15" customHeight="1">
      <c r="A26" s="1237"/>
      <c r="B26" s="1237"/>
      <c r="C26" s="1237"/>
      <c r="D26" s="1237"/>
      <c r="E26" s="1237"/>
      <c r="F26" s="1237"/>
      <c r="G26" s="1026"/>
      <c r="H26" s="1015"/>
      <c r="I26" s="1237"/>
      <c r="J26" s="1237"/>
      <c r="K26" s="965"/>
      <c r="L26" s="688"/>
      <c r="M26" s="557" t="s">
        <v>25</v>
      </c>
      <c r="N26" s="1006"/>
      <c r="O26" s="1006"/>
      <c r="P26" s="1006"/>
      <c r="Q26" s="1006"/>
      <c r="R26" s="1006"/>
      <c r="S26" s="1006"/>
      <c r="T26" s="1006"/>
      <c r="U26" s="1006"/>
      <c r="V26" s="762"/>
      <c r="W26" s="1210"/>
      <c r="Y26" s="829"/>
      <c r="Z26" s="829" t="str">
        <f t="shared" si="0"/>
        <v>Добавить вид теплоносителя (параметры теплоносителя)</v>
      </c>
      <c r="AA26" s="829"/>
      <c r="AB26" s="829"/>
      <c r="AC26" s="829"/>
      <c r="AI26" s="1008"/>
      <c r="AJ26" s="1008"/>
    </row>
    <row r="27" spans="1:36" ht="15" customHeight="1">
      <c r="A27" s="1237"/>
      <c r="B27" s="1237"/>
      <c r="C27" s="1237"/>
      <c r="D27" s="1237"/>
      <c r="E27" s="1237"/>
      <c r="F27" s="1026"/>
      <c r="G27" s="1026"/>
      <c r="H27" s="1015"/>
      <c r="I27" s="1237"/>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7"/>
      <c r="B28" s="1237"/>
      <c r="C28" s="1237"/>
      <c r="D28" s="1237"/>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7"/>
      <c r="B29" s="1237"/>
      <c r="C29" s="1237"/>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7"/>
      <c r="B30" s="1237"/>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7"/>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1" t="s">
        <v>632</v>
      </c>
      <c r="N34" s="1201"/>
      <c r="O34" s="1201"/>
      <c r="P34" s="1201"/>
      <c r="Q34" s="1201"/>
      <c r="R34" s="1201"/>
      <c r="S34" s="1201"/>
      <c r="T34" s="1201"/>
      <c r="U34" s="1201"/>
      <c r="V34" s="1201"/>
      <c r="W34" s="1201"/>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2" t="s">
        <v>491</v>
      </c>
      <c r="G2" s="1203"/>
      <c r="H2" s="1204"/>
      <c r="I2" s="640"/>
    </row>
    <row r="3" spans="1:20" ht="3" customHeight="1"/>
    <row r="4" spans="1:20" s="570" customFormat="1" ht="11.25">
      <c r="A4" s="590"/>
      <c r="B4" s="590"/>
      <c r="C4" s="590"/>
      <c r="D4" s="590"/>
      <c r="F4" s="1154" t="s">
        <v>454</v>
      </c>
      <c r="G4" s="1154"/>
      <c r="H4" s="1154"/>
      <c r="I4" s="1205"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5"/>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6">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6"/>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6"/>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6"/>
      <c r="B11" s="1206">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6"/>
      <c r="B12" s="1206"/>
      <c r="C12" s="1206">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6"/>
      <c r="B13" s="1206"/>
      <c r="C13" s="1206"/>
      <c r="D13" s="623">
        <v>1</v>
      </c>
      <c r="F13" s="616" t="str">
        <f>"4."&amp;mergeValue(A13) &amp;"."&amp;mergeValue(B13)&amp;"."&amp;mergeValue(C13)&amp;"."&amp;mergeValue(D13)</f>
        <v>4.1.1.1.1</v>
      </c>
      <c r="G13" s="633" t="s">
        <v>498</v>
      </c>
      <c r="H13" s="604"/>
      <c r="I13" s="1207" t="s">
        <v>591</v>
      </c>
      <c r="J13" s="615"/>
      <c r="K13" s="590"/>
      <c r="L13" s="590"/>
      <c r="M13" s="590"/>
      <c r="N13" s="590"/>
      <c r="O13" s="590"/>
      <c r="P13" s="590"/>
      <c r="Q13" s="590"/>
      <c r="R13" s="590"/>
      <c r="S13" s="590"/>
      <c r="T13" s="590"/>
    </row>
    <row r="14" spans="1:20" s="570" customFormat="1" ht="18.75">
      <c r="A14" s="1206"/>
      <c r="B14" s="1206"/>
      <c r="C14" s="1206"/>
      <c r="D14" s="623"/>
      <c r="F14" s="619"/>
      <c r="G14" s="550" t="s">
        <v>4</v>
      </c>
      <c r="H14" s="624"/>
      <c r="I14" s="1207"/>
      <c r="J14" s="615"/>
      <c r="K14" s="590"/>
      <c r="L14" s="590"/>
      <c r="M14" s="590"/>
      <c r="N14" s="590"/>
      <c r="O14" s="590"/>
      <c r="P14" s="590"/>
      <c r="Q14" s="590"/>
      <c r="R14" s="590"/>
      <c r="S14" s="590"/>
      <c r="T14" s="590"/>
    </row>
    <row r="15" spans="1:20" s="570" customFormat="1" ht="18.75">
      <c r="A15" s="1206"/>
      <c r="B15" s="1206"/>
      <c r="C15" s="623"/>
      <c r="D15" s="623"/>
      <c r="F15" s="634"/>
      <c r="G15" s="577" t="s">
        <v>403</v>
      </c>
      <c r="H15" s="635"/>
      <c r="I15" s="636"/>
      <c r="J15" s="615"/>
      <c r="K15" s="590"/>
      <c r="L15" s="590"/>
      <c r="M15" s="590"/>
      <c r="N15" s="590"/>
      <c r="O15" s="590"/>
      <c r="P15" s="590"/>
      <c r="Q15" s="590"/>
      <c r="R15" s="590"/>
      <c r="S15" s="590"/>
      <c r="T15" s="590"/>
    </row>
    <row r="16" spans="1:20" s="570" customFormat="1" ht="18.75">
      <c r="A16" s="1206"/>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1" t="s">
        <v>593</v>
      </c>
      <c r="H19" s="1201"/>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4" t="s">
        <v>631</v>
      </c>
      <c r="M5" s="1234"/>
      <c r="N5" s="1234"/>
      <c r="O5" s="1234"/>
      <c r="P5" s="1234"/>
      <c r="Q5" s="1234"/>
      <c r="R5" s="1234"/>
      <c r="S5" s="1234"/>
      <c r="T5" s="123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3" t="s">
        <v>85</v>
      </c>
      <c r="P7" s="1243"/>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11" t="str">
        <f>IF(NameOrPr_ch="",IF(NameOrPr="","",NameOrPr),NameOrPr_ch)</f>
        <v>Региональная служба по тарифам Ростовской области</v>
      </c>
      <c r="P9" s="1211"/>
      <c r="Q9" s="1211"/>
      <c r="R9" s="1211"/>
      <c r="S9" s="1211"/>
      <c r="T9" s="1211"/>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11" t="str">
        <f>IF(datePr_ch="",IF(datePr="","",datePr),datePr_ch)</f>
        <v>18.12.2020</v>
      </c>
      <c r="P10" s="1211"/>
      <c r="Q10" s="1211"/>
      <c r="R10" s="1211"/>
      <c r="S10" s="1211"/>
      <c r="T10" s="1211"/>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11" t="str">
        <f>IF(numberPr_ch="",IF(numberPr="","",numberPr),numberPr_ch)</f>
        <v>54/5</v>
      </c>
      <c r="P11" s="1211"/>
      <c r="Q11" s="1211"/>
      <c r="R11" s="1211"/>
      <c r="S11" s="1211"/>
      <c r="T11" s="1211"/>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11" t="str">
        <f>IF(IstPub_ch="",IF(IstPub="","",IstPub),IstPub_ch)</f>
        <v>www.rst.donland.ru</v>
      </c>
      <c r="P12" s="1211"/>
      <c r="Q12" s="1211"/>
      <c r="R12" s="1211"/>
      <c r="S12" s="1211"/>
      <c r="T12" s="1211"/>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5"/>
      <c r="M13" s="1235"/>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2"/>
      <c r="P14" s="1212"/>
      <c r="Q14" s="1212"/>
      <c r="R14" s="1212"/>
      <c r="S14" s="1212"/>
      <c r="T14" s="1212"/>
      <c r="U14" s="1212"/>
    </row>
    <row r="15" spans="1:34">
      <c r="J15" s="529"/>
      <c r="K15" s="529"/>
      <c r="L15" s="1154" t="s">
        <v>454</v>
      </c>
      <c r="M15" s="1154"/>
      <c r="N15" s="1154"/>
      <c r="O15" s="1154"/>
      <c r="P15" s="1154"/>
      <c r="Q15" s="1154"/>
      <c r="R15" s="1154"/>
      <c r="S15" s="1154"/>
      <c r="T15" s="1154"/>
      <c r="U15" s="1154"/>
      <c r="V15" s="1154"/>
      <c r="W15" s="1154" t="s">
        <v>455</v>
      </c>
    </row>
    <row r="16" spans="1:34" ht="14.25" customHeight="1">
      <c r="J16" s="529"/>
      <c r="K16" s="529"/>
      <c r="L16" s="1218" t="s">
        <v>92</v>
      </c>
      <c r="M16" s="1218" t="s">
        <v>639</v>
      </c>
      <c r="N16" s="661"/>
      <c r="O16" s="1219" t="s">
        <v>641</v>
      </c>
      <c r="P16" s="1220"/>
      <c r="Q16" s="1220"/>
      <c r="R16" s="1220"/>
      <c r="S16" s="1220"/>
      <c r="T16" s="1221"/>
      <c r="U16" s="1229" t="s">
        <v>341</v>
      </c>
      <c r="V16" s="1215" t="s">
        <v>275</v>
      </c>
      <c r="W16" s="1154"/>
    </row>
    <row r="17" spans="1:36" ht="14.25" customHeight="1">
      <c r="J17" s="529"/>
      <c r="K17" s="529"/>
      <c r="L17" s="1218"/>
      <c r="M17" s="1218"/>
      <c r="N17" s="662"/>
      <c r="O17" s="1224" t="s">
        <v>605</v>
      </c>
      <c r="P17" s="1222" t="s">
        <v>271</v>
      </c>
      <c r="Q17" s="1223"/>
      <c r="R17" s="1226" t="s">
        <v>654</v>
      </c>
      <c r="S17" s="1227"/>
      <c r="T17" s="1228"/>
      <c r="U17" s="1230"/>
      <c r="V17" s="1216"/>
      <c r="W17" s="1154"/>
    </row>
    <row r="18" spans="1:36" ht="33.75" customHeight="1">
      <c r="J18" s="529"/>
      <c r="K18" s="529"/>
      <c r="L18" s="1218"/>
      <c r="M18" s="1218"/>
      <c r="N18" s="663"/>
      <c r="O18" s="1225"/>
      <c r="P18" s="535" t="s">
        <v>606</v>
      </c>
      <c r="Q18" s="535" t="s">
        <v>6</v>
      </c>
      <c r="R18" s="536" t="s">
        <v>274</v>
      </c>
      <c r="S18" s="1213" t="s">
        <v>273</v>
      </c>
      <c r="T18" s="1214"/>
      <c r="U18" s="1231"/>
      <c r="V18" s="1217"/>
      <c r="W18" s="1154"/>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6">
        <f ca="1">OFFSET(S19,0,-1)+1</f>
        <v>7</v>
      </c>
      <c r="T19" s="1236"/>
      <c r="U19" s="648">
        <f ca="1">OFFSET(U19,0,-2)+1</f>
        <v>8</v>
      </c>
      <c r="V19" s="649">
        <f ca="1">OFFSET(V19,0,-1)</f>
        <v>8</v>
      </c>
      <c r="W19" s="648">
        <f ca="1">OFFSET(W19,0,-1)+1</f>
        <v>9</v>
      </c>
    </row>
    <row r="20" spans="1:36" ht="22.5">
      <c r="A20" s="1237">
        <v>1</v>
      </c>
      <c r="B20" s="883"/>
      <c r="C20" s="883"/>
      <c r="D20" s="883"/>
      <c r="E20" s="884"/>
      <c r="F20" s="885"/>
      <c r="G20" s="885"/>
      <c r="H20" s="885"/>
      <c r="I20" s="886"/>
      <c r="J20" s="881"/>
      <c r="K20" s="888"/>
      <c r="L20" s="593">
        <f>mergeValue(A20)</f>
        <v>1</v>
      </c>
      <c r="M20" s="641" t="s">
        <v>20</v>
      </c>
      <c r="N20" s="646"/>
      <c r="O20" s="1238"/>
      <c r="P20" s="1238"/>
      <c r="Q20" s="1238"/>
      <c r="R20" s="1238"/>
      <c r="S20" s="1238"/>
      <c r="T20" s="1238"/>
      <c r="U20" s="1238"/>
      <c r="V20" s="1238"/>
      <c r="W20" s="630" t="s">
        <v>476</v>
      </c>
      <c r="Y20" s="589"/>
      <c r="Z20" s="589" t="str">
        <f t="shared" ref="Z20:Z33" si="0">IF(M20="","",M20 )</f>
        <v>Наименование тарифа</v>
      </c>
      <c r="AA20" s="589"/>
      <c r="AB20" s="589"/>
      <c r="AC20" s="589"/>
      <c r="AI20" s="585"/>
      <c r="AJ20" s="585"/>
    </row>
    <row r="21" spans="1:36" ht="22.5">
      <c r="A21" s="1237"/>
      <c r="B21" s="1237">
        <v>1</v>
      </c>
      <c r="C21" s="883"/>
      <c r="D21" s="883"/>
      <c r="E21" s="885"/>
      <c r="F21" s="885"/>
      <c r="G21" s="885"/>
      <c r="H21" s="885"/>
      <c r="I21" s="880"/>
      <c r="J21" s="879"/>
      <c r="K21" s="882"/>
      <c r="L21" s="593" t="str">
        <f>mergeValue(A21) &amp;"."&amp; mergeValue(B21)</f>
        <v>1.1</v>
      </c>
      <c r="M21" s="546" t="s">
        <v>16</v>
      </c>
      <c r="N21" s="646"/>
      <c r="O21" s="1238"/>
      <c r="P21" s="1238"/>
      <c r="Q21" s="1238"/>
      <c r="R21" s="1238"/>
      <c r="S21" s="1238"/>
      <c r="T21" s="1238"/>
      <c r="U21" s="1238"/>
      <c r="V21" s="1238"/>
      <c r="W21" s="630" t="s">
        <v>477</v>
      </c>
      <c r="Y21" s="589"/>
      <c r="Z21" s="589" t="str">
        <f t="shared" si="0"/>
        <v>Территория действия тарифа</v>
      </c>
      <c r="AA21" s="589"/>
      <c r="AB21" s="589"/>
      <c r="AC21" s="589"/>
      <c r="AI21" s="585"/>
      <c r="AJ21" s="585"/>
    </row>
    <row r="22" spans="1:36" ht="22.5">
      <c r="A22" s="1237"/>
      <c r="B22" s="1237"/>
      <c r="C22" s="1237">
        <v>1</v>
      </c>
      <c r="D22" s="883"/>
      <c r="E22" s="885"/>
      <c r="F22" s="885"/>
      <c r="G22" s="885"/>
      <c r="H22" s="885"/>
      <c r="I22" s="887"/>
      <c r="J22" s="879"/>
      <c r="K22" s="882"/>
      <c r="L22" s="593" t="str">
        <f>mergeValue(A22) &amp;"."&amp; mergeValue(B22)&amp;"."&amp; mergeValue(C22)</f>
        <v>1.1.1</v>
      </c>
      <c r="M22" s="547" t="s">
        <v>7</v>
      </c>
      <c r="N22" s="646"/>
      <c r="O22" s="1238"/>
      <c r="P22" s="1238"/>
      <c r="Q22" s="1238"/>
      <c r="R22" s="1238"/>
      <c r="S22" s="1238"/>
      <c r="T22" s="1238"/>
      <c r="U22" s="1238"/>
      <c r="V22" s="1238"/>
      <c r="W22" s="630" t="s">
        <v>633</v>
      </c>
      <c r="Y22" s="589"/>
      <c r="Z22" s="589" t="str">
        <f t="shared" si="0"/>
        <v xml:space="preserve">Наименование системы теплоснабжения </v>
      </c>
      <c r="AA22" s="589"/>
      <c r="AB22" s="589"/>
      <c r="AC22" s="589"/>
      <c r="AI22" s="585"/>
      <c r="AJ22" s="585"/>
    </row>
    <row r="23" spans="1:36" ht="22.5">
      <c r="A23" s="1237"/>
      <c r="B23" s="1237"/>
      <c r="C23" s="1237"/>
      <c r="D23" s="1237">
        <v>1</v>
      </c>
      <c r="E23" s="885"/>
      <c r="F23" s="885"/>
      <c r="G23" s="885"/>
      <c r="H23" s="885"/>
      <c r="I23" s="887"/>
      <c r="J23" s="879"/>
      <c r="K23" s="882"/>
      <c r="L23" s="593" t="str">
        <f>mergeValue(A23) &amp;"."&amp; mergeValue(B23)&amp;"."&amp; mergeValue(C23)&amp;"."&amp; mergeValue(D23)</f>
        <v>1.1.1.1</v>
      </c>
      <c r="M23" s="548" t="s">
        <v>22</v>
      </c>
      <c r="N23" s="646"/>
      <c r="O23" s="1238"/>
      <c r="P23" s="1238"/>
      <c r="Q23" s="1238"/>
      <c r="R23" s="1238"/>
      <c r="S23" s="1238"/>
      <c r="T23" s="1238"/>
      <c r="U23" s="1238"/>
      <c r="V23" s="1238"/>
      <c r="W23" s="630" t="s">
        <v>634</v>
      </c>
      <c r="Y23" s="589"/>
      <c r="Z23" s="589" t="str">
        <f t="shared" si="0"/>
        <v xml:space="preserve">Источник тепловой энергии  </v>
      </c>
      <c r="AA23" s="589"/>
      <c r="AB23" s="589"/>
      <c r="AC23" s="589"/>
      <c r="AI23" s="585"/>
      <c r="AJ23" s="585"/>
    </row>
    <row r="24" spans="1:36" ht="101.25">
      <c r="A24" s="1237"/>
      <c r="B24" s="1237"/>
      <c r="C24" s="1237"/>
      <c r="D24" s="1237"/>
      <c r="E24" s="1237">
        <v>1</v>
      </c>
      <c r="F24" s="885"/>
      <c r="G24" s="885"/>
      <c r="H24" s="883">
        <v>1</v>
      </c>
      <c r="I24" s="1237">
        <v>1</v>
      </c>
      <c r="J24" s="885"/>
      <c r="K24" s="890"/>
      <c r="L24" s="593" t="str">
        <f>mergeValue(A24) &amp;"."&amp; mergeValue(B24)&amp;"."&amp; mergeValue(C24)&amp;"."&amp; mergeValue(D24)&amp;"."&amp; mergeValue(E24)</f>
        <v>1.1.1.1.1</v>
      </c>
      <c r="M24" s="554" t="s">
        <v>9</v>
      </c>
      <c r="N24" s="646"/>
      <c r="O24" s="1239"/>
      <c r="P24" s="1239"/>
      <c r="Q24" s="1239"/>
      <c r="R24" s="1239"/>
      <c r="S24" s="1239"/>
      <c r="T24" s="1239"/>
      <c r="U24" s="1239"/>
      <c r="V24" s="1239"/>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7"/>
      <c r="B25" s="1237"/>
      <c r="C25" s="1237"/>
      <c r="D25" s="1237"/>
      <c r="E25" s="1237"/>
      <c r="F25" s="1237">
        <v>1</v>
      </c>
      <c r="G25" s="883"/>
      <c r="H25" s="883"/>
      <c r="I25" s="1237"/>
      <c r="J25" s="1237">
        <v>1</v>
      </c>
      <c r="K25" s="891"/>
      <c r="L25" s="593" t="str">
        <f>mergeValue(A25) &amp;"."&amp; mergeValue(B25)&amp;"."&amp; mergeValue(C25)&amp;"."&amp; mergeValue(D25)&amp;"."&amp; mergeValue(E25)&amp;"."&amp; mergeValue(F25)</f>
        <v>1.1.1.1.1.1</v>
      </c>
      <c r="M25" s="555" t="s">
        <v>10</v>
      </c>
      <c r="N25" s="646"/>
      <c r="O25" s="1240"/>
      <c r="P25" s="1241"/>
      <c r="Q25" s="1241"/>
      <c r="R25" s="1241"/>
      <c r="S25" s="1241"/>
      <c r="T25" s="1241"/>
      <c r="U25" s="1241"/>
      <c r="V25" s="1242"/>
      <c r="W25" s="630" t="s">
        <v>636</v>
      </c>
      <c r="Y25" s="589"/>
      <c r="Z25" s="589" t="str">
        <f t="shared" si="0"/>
        <v>Группа потребителей</v>
      </c>
      <c r="AA25" s="589"/>
      <c r="AB25" s="589"/>
      <c r="AC25" s="589"/>
      <c r="AI25" s="585"/>
      <c r="AJ25" s="585"/>
    </row>
    <row r="26" spans="1:36" ht="189" customHeight="1">
      <c r="A26" s="1237"/>
      <c r="B26" s="1237"/>
      <c r="C26" s="1237"/>
      <c r="D26" s="1237"/>
      <c r="E26" s="1237"/>
      <c r="F26" s="1237"/>
      <c r="G26" s="883">
        <v>1</v>
      </c>
      <c r="H26" s="883"/>
      <c r="I26" s="1237"/>
      <c r="J26" s="1237"/>
      <c r="K26" s="891">
        <v>1</v>
      </c>
      <c r="L26" s="593" t="str">
        <f>mergeValue(A26) &amp;"."&amp; mergeValue(B26)&amp;"."&amp; mergeValue(C26)&amp;"."&amp; mergeValue(D26)&amp;"."&amp; mergeValue(E26)&amp;"."&amp; mergeValue(F26)&amp;"."&amp; mergeValue(G26)</f>
        <v>1.1.1.1.1.1.1</v>
      </c>
      <c r="M26" s="1069"/>
      <c r="N26" s="646"/>
      <c r="O26" s="562"/>
      <c r="P26" s="562"/>
      <c r="Q26" s="1094"/>
      <c r="R26" s="1232"/>
      <c r="S26" s="1233" t="s">
        <v>84</v>
      </c>
      <c r="T26" s="1232"/>
      <c r="U26" s="1233" t="s">
        <v>85</v>
      </c>
      <c r="V26" s="562"/>
      <c r="W26" s="1208" t="s">
        <v>655</v>
      </c>
      <c r="X26" s="585" t="str">
        <f>strCheckDate(O27:V27)</f>
        <v/>
      </c>
      <c r="Y26" s="589"/>
      <c r="Z26" s="589" t="str">
        <f t="shared" si="0"/>
        <v/>
      </c>
      <c r="AA26" s="589"/>
      <c r="AB26" s="589"/>
      <c r="AC26" s="589"/>
      <c r="AI26" s="585"/>
      <c r="AJ26" s="585"/>
    </row>
    <row r="27" spans="1:36" ht="11.25" hidden="1">
      <c r="A27" s="1237"/>
      <c r="B27" s="1237"/>
      <c r="C27" s="1237"/>
      <c r="D27" s="1237"/>
      <c r="E27" s="1237"/>
      <c r="F27" s="1237"/>
      <c r="G27" s="883"/>
      <c r="H27" s="883"/>
      <c r="I27" s="1237"/>
      <c r="J27" s="1237"/>
      <c r="K27" s="891"/>
      <c r="L27" s="600"/>
      <c r="M27" s="646"/>
      <c r="N27" s="646"/>
      <c r="O27" s="562"/>
      <c r="P27" s="562"/>
      <c r="Q27" s="584" t="str">
        <f>R26 &amp; "-" &amp; T26</f>
        <v>-</v>
      </c>
      <c r="R27" s="1232"/>
      <c r="S27" s="1233"/>
      <c r="T27" s="1232"/>
      <c r="U27" s="1233"/>
      <c r="V27" s="562"/>
      <c r="W27" s="1209"/>
      <c r="Y27" s="589"/>
      <c r="Z27" s="589" t="str">
        <f t="shared" si="0"/>
        <v/>
      </c>
      <c r="AA27" s="589"/>
      <c r="AB27" s="589"/>
      <c r="AC27" s="589"/>
      <c r="AI27" s="585"/>
      <c r="AJ27" s="585"/>
    </row>
    <row r="28" spans="1:36" ht="15" customHeight="1">
      <c r="A28" s="1237"/>
      <c r="B28" s="1237"/>
      <c r="C28" s="1237"/>
      <c r="D28" s="1237"/>
      <c r="E28" s="1237"/>
      <c r="F28" s="1237"/>
      <c r="G28" s="885"/>
      <c r="H28" s="883"/>
      <c r="I28" s="1237"/>
      <c r="J28" s="1237"/>
      <c r="K28" s="890"/>
      <c r="L28" s="538"/>
      <c r="M28" s="557" t="s">
        <v>25</v>
      </c>
      <c r="N28" s="564"/>
      <c r="O28" s="564"/>
      <c r="P28" s="564"/>
      <c r="Q28" s="564"/>
      <c r="R28" s="564"/>
      <c r="S28" s="564"/>
      <c r="T28" s="564"/>
      <c r="U28" s="564"/>
      <c r="V28" s="560"/>
      <c r="W28" s="1210"/>
      <c r="Y28" s="589"/>
      <c r="Z28" s="589" t="str">
        <f t="shared" si="0"/>
        <v>Добавить вид теплоносителя (параметры теплоносителя)</v>
      </c>
      <c r="AA28" s="589"/>
      <c r="AB28" s="589"/>
      <c r="AC28" s="589"/>
      <c r="AI28" s="585"/>
      <c r="AJ28" s="585"/>
    </row>
    <row r="29" spans="1:36" ht="15" customHeight="1">
      <c r="A29" s="1237"/>
      <c r="B29" s="1237"/>
      <c r="C29" s="1237"/>
      <c r="D29" s="1237"/>
      <c r="E29" s="1237"/>
      <c r="F29" s="885"/>
      <c r="G29" s="885"/>
      <c r="H29" s="883"/>
      <c r="I29" s="1237"/>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7"/>
      <c r="B30" s="1237"/>
      <c r="C30" s="1237"/>
      <c r="D30" s="1237"/>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7"/>
      <c r="B31" s="1237"/>
      <c r="C31" s="1237"/>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7"/>
      <c r="B32" s="1237"/>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7"/>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1" t="s">
        <v>632</v>
      </c>
      <c r="N36" s="1201"/>
      <c r="O36" s="1201"/>
      <c r="P36" s="1201"/>
      <c r="Q36" s="1201"/>
      <c r="R36" s="1201"/>
      <c r="S36" s="1201"/>
      <c r="T36" s="1201"/>
      <c r="U36" s="1201"/>
      <c r="V36" s="1201"/>
      <c r="W36" s="1201"/>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2" t="s">
        <v>491</v>
      </c>
      <c r="G2" s="1203"/>
      <c r="H2" s="1204"/>
      <c r="I2" s="806"/>
    </row>
    <row r="3" spans="1:20" ht="3" customHeight="1"/>
    <row r="4" spans="1:20" s="570" customFormat="1" ht="11.25">
      <c r="A4" s="771"/>
      <c r="B4" s="771"/>
      <c r="C4" s="771"/>
      <c r="D4" s="771"/>
      <c r="F4" s="1154" t="s">
        <v>454</v>
      </c>
      <c r="G4" s="1154"/>
      <c r="H4" s="1154"/>
      <c r="I4" s="1205"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5"/>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24.12.2020</v>
      </c>
      <c r="I7" s="816" t="s">
        <v>493</v>
      </c>
      <c r="J7" s="615"/>
      <c r="K7" s="771"/>
      <c r="L7" s="771"/>
      <c r="M7" s="771"/>
      <c r="N7" s="771"/>
      <c r="O7" s="771"/>
      <c r="P7" s="771"/>
      <c r="Q7" s="771"/>
      <c r="R7" s="771"/>
      <c r="S7" s="771"/>
      <c r="T7" s="771"/>
    </row>
    <row r="8" spans="1:20" s="570" customFormat="1" ht="45">
      <c r="A8" s="1206">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6"/>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6"/>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6"/>
      <c r="B11" s="1206">
        <v>1</v>
      </c>
      <c r="C11" s="777"/>
      <c r="D11" s="777"/>
      <c r="F11" s="814" t="str">
        <f>"4."&amp;mergeValue(A11) &amp;"."&amp;mergeValue(B11)</f>
        <v>4.1.1</v>
      </c>
      <c r="G11" s="830" t="s">
        <v>592</v>
      </c>
      <c r="H11" s="805" t="str">
        <f>IF(region_name="","",region_name)</f>
        <v>Ростовская область</v>
      </c>
      <c r="I11" s="816" t="s">
        <v>499</v>
      </c>
      <c r="J11" s="615"/>
      <c r="K11" s="771"/>
      <c r="L11" s="771"/>
      <c r="M11" s="771"/>
      <c r="N11" s="771"/>
      <c r="O11" s="771"/>
      <c r="P11" s="771"/>
      <c r="Q11" s="771"/>
      <c r="R11" s="771"/>
      <c r="S11" s="771"/>
      <c r="T11" s="771"/>
    </row>
    <row r="12" spans="1:20" s="570" customFormat="1" ht="22.5">
      <c r="A12" s="1206"/>
      <c r="B12" s="1206"/>
      <c r="C12" s="1206">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6"/>
      <c r="B13" s="1206"/>
      <c r="C13" s="1206"/>
      <c r="D13" s="777">
        <v>1</v>
      </c>
      <c r="F13" s="814" t="str">
        <f>"4."&amp;mergeValue(A13) &amp;"."&amp;mergeValue(B13)&amp;"."&amp;mergeValue(C13)&amp;"."&amp;mergeValue(D13)</f>
        <v>4.1.1.1.1</v>
      </c>
      <c r="G13" s="818" t="s">
        <v>498</v>
      </c>
      <c r="H13" s="805"/>
      <c r="I13" s="1207" t="s">
        <v>591</v>
      </c>
      <c r="J13" s="615"/>
      <c r="K13" s="771"/>
      <c r="L13" s="771"/>
      <c r="M13" s="771"/>
      <c r="N13" s="771"/>
      <c r="O13" s="771"/>
      <c r="P13" s="771"/>
      <c r="Q13" s="771"/>
      <c r="R13" s="771"/>
      <c r="S13" s="771"/>
      <c r="T13" s="771"/>
    </row>
    <row r="14" spans="1:20" s="570" customFormat="1" ht="18.75">
      <c r="A14" s="1206"/>
      <c r="B14" s="1206"/>
      <c r="C14" s="1206"/>
      <c r="D14" s="777"/>
      <c r="F14" s="819"/>
      <c r="G14" s="759" t="s">
        <v>4</v>
      </c>
      <c r="H14" s="624"/>
      <c r="I14" s="1207"/>
      <c r="J14" s="615"/>
      <c r="K14" s="771"/>
      <c r="L14" s="771"/>
      <c r="M14" s="771"/>
      <c r="N14" s="771"/>
      <c r="O14" s="771"/>
      <c r="P14" s="771"/>
      <c r="Q14" s="771"/>
      <c r="R14" s="771"/>
      <c r="S14" s="771"/>
      <c r="T14" s="771"/>
    </row>
    <row r="15" spans="1:20" s="570" customFormat="1" ht="18.75">
      <c r="A15" s="1206"/>
      <c r="B15" s="1206"/>
      <c r="C15" s="777"/>
      <c r="D15" s="777"/>
      <c r="F15" s="634"/>
      <c r="G15" s="577" t="s">
        <v>403</v>
      </c>
      <c r="H15" s="635"/>
      <c r="I15" s="636"/>
      <c r="J15" s="615"/>
      <c r="K15" s="771"/>
      <c r="L15" s="771"/>
      <c r="M15" s="771"/>
      <c r="N15" s="771"/>
      <c r="O15" s="771"/>
      <c r="P15" s="771"/>
      <c r="Q15" s="771"/>
      <c r="R15" s="771"/>
      <c r="S15" s="771"/>
      <c r="T15" s="771"/>
    </row>
    <row r="16" spans="1:20" s="570" customFormat="1" ht="18.75">
      <c r="A16" s="1206"/>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1" t="s">
        <v>593</v>
      </c>
      <c r="H19" s="1201"/>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4" t="s">
        <v>631</v>
      </c>
      <c r="M5" s="1234"/>
      <c r="N5" s="1234"/>
      <c r="O5" s="1234"/>
      <c r="P5" s="1234"/>
      <c r="Q5" s="1234"/>
      <c r="R5" s="1234"/>
      <c r="S5" s="1234"/>
      <c r="T5" s="1234"/>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4"/>
      <c r="P7" s="1245"/>
      <c r="Q7" s="1245"/>
      <c r="R7" s="1245"/>
      <c r="S7" s="1245"/>
      <c r="T7" s="1246"/>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11" t="str">
        <f>IF(NameOrPr_ch="",IF(NameOrPr="","",NameOrPr),NameOrPr_ch)</f>
        <v>Региональная служба по тарифам Ростовской области</v>
      </c>
      <c r="P9" s="1211"/>
      <c r="Q9" s="1211"/>
      <c r="R9" s="1211"/>
      <c r="S9" s="1211"/>
      <c r="T9" s="1211"/>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11" t="str">
        <f>IF(datePr_ch="",IF(datePr="","",datePr),datePr_ch)</f>
        <v>18.12.2020</v>
      </c>
      <c r="P10" s="1211"/>
      <c r="Q10" s="1211"/>
      <c r="R10" s="1211"/>
      <c r="S10" s="1211"/>
      <c r="T10" s="1211"/>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11" t="str">
        <f>IF(numberPr_ch="",IF(numberPr="","",numberPr),numberPr_ch)</f>
        <v>54/5</v>
      </c>
      <c r="P11" s="1211"/>
      <c r="Q11" s="1211"/>
      <c r="R11" s="1211"/>
      <c r="S11" s="1211"/>
      <c r="T11" s="1211"/>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11" t="str">
        <f>IF(IstPub_ch="",IF(IstPub="","",IstPub),IstPub_ch)</f>
        <v>www.rst.donland.ru</v>
      </c>
      <c r="P12" s="1211"/>
      <c r="Q12" s="1211"/>
      <c r="R12" s="1211"/>
      <c r="S12" s="1211"/>
      <c r="T12" s="1211"/>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5"/>
      <c r="M13" s="1235"/>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2"/>
      <c r="P14" s="1212"/>
      <c r="Q14" s="1212"/>
      <c r="R14" s="1212"/>
      <c r="S14" s="1212"/>
      <c r="T14" s="1212"/>
      <c r="U14" s="1212"/>
    </row>
    <row r="15" spans="1:34">
      <c r="J15" s="686"/>
      <c r="K15" s="686"/>
      <c r="L15" s="1154" t="s">
        <v>454</v>
      </c>
      <c r="M15" s="1154"/>
      <c r="N15" s="1154"/>
      <c r="O15" s="1154"/>
      <c r="P15" s="1154"/>
      <c r="Q15" s="1154"/>
      <c r="R15" s="1154"/>
      <c r="S15" s="1154"/>
      <c r="T15" s="1154"/>
      <c r="U15" s="1154"/>
      <c r="V15" s="1154"/>
      <c r="W15" s="1154" t="s">
        <v>455</v>
      </c>
    </row>
    <row r="16" spans="1:34" ht="14.25" customHeight="1">
      <c r="J16" s="686"/>
      <c r="K16" s="686"/>
      <c r="L16" s="1218" t="s">
        <v>92</v>
      </c>
      <c r="M16" s="1218" t="s">
        <v>639</v>
      </c>
      <c r="N16" s="661"/>
      <c r="O16" s="1219" t="s">
        <v>641</v>
      </c>
      <c r="P16" s="1220"/>
      <c r="Q16" s="1220"/>
      <c r="R16" s="1220"/>
      <c r="S16" s="1220"/>
      <c r="T16" s="1221"/>
      <c r="U16" s="1229" t="s">
        <v>341</v>
      </c>
      <c r="V16" s="1215" t="s">
        <v>275</v>
      </c>
      <c r="W16" s="1154"/>
    </row>
    <row r="17" spans="1:36" ht="14.25" customHeight="1">
      <c r="J17" s="686"/>
      <c r="K17" s="686"/>
      <c r="L17" s="1218"/>
      <c r="M17" s="1218"/>
      <c r="N17" s="662"/>
      <c r="O17" s="1224" t="s">
        <v>605</v>
      </c>
      <c r="P17" s="1222" t="s">
        <v>271</v>
      </c>
      <c r="Q17" s="1223"/>
      <c r="R17" s="1226" t="s">
        <v>654</v>
      </c>
      <c r="S17" s="1227"/>
      <c r="T17" s="1228"/>
      <c r="U17" s="1230"/>
      <c r="V17" s="1216"/>
      <c r="W17" s="1154"/>
    </row>
    <row r="18" spans="1:36" ht="33.75" customHeight="1">
      <c r="J18" s="686"/>
      <c r="K18" s="686"/>
      <c r="L18" s="1218"/>
      <c r="M18" s="1218"/>
      <c r="N18" s="663"/>
      <c r="O18" s="1225"/>
      <c r="P18" s="756" t="s">
        <v>606</v>
      </c>
      <c r="Q18" s="756" t="s">
        <v>6</v>
      </c>
      <c r="R18" s="780" t="s">
        <v>274</v>
      </c>
      <c r="S18" s="1213" t="s">
        <v>273</v>
      </c>
      <c r="T18" s="1214"/>
      <c r="U18" s="1231"/>
      <c r="V18" s="1217"/>
      <c r="W18" s="1154"/>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6">
        <f ca="1">OFFSET(S19,0,-1)+1</f>
        <v>7</v>
      </c>
      <c r="T19" s="1236"/>
      <c r="U19" s="778">
        <f ca="1">OFFSET(U19,0,-2)+1</f>
        <v>8</v>
      </c>
      <c r="V19" s="649">
        <f ca="1">OFFSET(V19,0,-1)</f>
        <v>8</v>
      </c>
      <c r="W19" s="778">
        <f ca="1">OFFSET(W19,0,-1)+1</f>
        <v>9</v>
      </c>
    </row>
    <row r="20" spans="1:36" ht="22.5">
      <c r="A20" s="1237">
        <v>1</v>
      </c>
      <c r="B20" s="883"/>
      <c r="C20" s="883"/>
      <c r="D20" s="883"/>
      <c r="E20" s="884"/>
      <c r="F20" s="885"/>
      <c r="G20" s="885"/>
      <c r="H20" s="885"/>
      <c r="I20" s="886"/>
      <c r="J20" s="881"/>
      <c r="K20" s="888"/>
      <c r="L20" s="781">
        <f>mergeValue(A20)</f>
        <v>1</v>
      </c>
      <c r="M20" s="641" t="s">
        <v>20</v>
      </c>
      <c r="N20" s="646"/>
      <c r="O20" s="1238"/>
      <c r="P20" s="1238"/>
      <c r="Q20" s="1238"/>
      <c r="R20" s="1238"/>
      <c r="S20" s="1238"/>
      <c r="T20" s="1238"/>
      <c r="U20" s="1238"/>
      <c r="V20" s="1238"/>
      <c r="W20" s="630" t="s">
        <v>476</v>
      </c>
      <c r="Y20" s="829"/>
      <c r="Z20" s="829" t="str">
        <f t="shared" ref="Z20:Z33" si="0">IF(M20="","",M20 )</f>
        <v>Наименование тарифа</v>
      </c>
      <c r="AA20" s="829"/>
      <c r="AB20" s="829"/>
      <c r="AC20" s="829"/>
      <c r="AI20" s="808"/>
      <c r="AJ20" s="808"/>
    </row>
    <row r="21" spans="1:36" ht="22.5">
      <c r="A21" s="1237"/>
      <c r="B21" s="1237">
        <v>1</v>
      </c>
      <c r="C21" s="883"/>
      <c r="D21" s="883"/>
      <c r="E21" s="885"/>
      <c r="F21" s="885"/>
      <c r="G21" s="885"/>
      <c r="H21" s="885"/>
      <c r="I21" s="880"/>
      <c r="J21" s="879"/>
      <c r="K21" s="882"/>
      <c r="L21" s="781" t="str">
        <f>mergeValue(A21) &amp;"."&amp; mergeValue(B21)</f>
        <v>1.1</v>
      </c>
      <c r="M21" s="692" t="s">
        <v>16</v>
      </c>
      <c r="N21" s="646"/>
      <c r="O21" s="1238"/>
      <c r="P21" s="1238"/>
      <c r="Q21" s="1238"/>
      <c r="R21" s="1238"/>
      <c r="S21" s="1238"/>
      <c r="T21" s="1238"/>
      <c r="U21" s="1238"/>
      <c r="V21" s="1238"/>
      <c r="W21" s="630" t="s">
        <v>477</v>
      </c>
      <c r="Y21" s="829"/>
      <c r="Z21" s="829" t="str">
        <f t="shared" si="0"/>
        <v>Территория действия тарифа</v>
      </c>
      <c r="AA21" s="829"/>
      <c r="AB21" s="829"/>
      <c r="AC21" s="829"/>
      <c r="AI21" s="808"/>
      <c r="AJ21" s="808"/>
    </row>
    <row r="22" spans="1:36" ht="22.5">
      <c r="A22" s="1237"/>
      <c r="B22" s="1237"/>
      <c r="C22" s="1237">
        <v>1</v>
      </c>
      <c r="D22" s="883"/>
      <c r="E22" s="885"/>
      <c r="F22" s="885"/>
      <c r="G22" s="885"/>
      <c r="H22" s="885"/>
      <c r="I22" s="887"/>
      <c r="J22" s="879"/>
      <c r="K22" s="882"/>
      <c r="L22" s="781" t="str">
        <f>mergeValue(A22) &amp;"."&amp; mergeValue(B22)&amp;"."&amp; mergeValue(C22)</f>
        <v>1.1.1</v>
      </c>
      <c r="M22" s="693" t="s">
        <v>7</v>
      </c>
      <c r="N22" s="646"/>
      <c r="O22" s="1238"/>
      <c r="P22" s="1238"/>
      <c r="Q22" s="1238"/>
      <c r="R22" s="1238"/>
      <c r="S22" s="1238"/>
      <c r="T22" s="1238"/>
      <c r="U22" s="1238"/>
      <c r="V22" s="1238"/>
      <c r="W22" s="630" t="s">
        <v>633</v>
      </c>
      <c r="Y22" s="829"/>
      <c r="Z22" s="829" t="str">
        <f t="shared" si="0"/>
        <v xml:space="preserve">Наименование системы теплоснабжения </v>
      </c>
      <c r="AA22" s="829"/>
      <c r="AB22" s="829"/>
      <c r="AC22" s="829"/>
      <c r="AI22" s="808"/>
      <c r="AJ22" s="808"/>
    </row>
    <row r="23" spans="1:36" ht="22.5">
      <c r="A23" s="1237"/>
      <c r="B23" s="1237"/>
      <c r="C23" s="1237"/>
      <c r="D23" s="1237">
        <v>1</v>
      </c>
      <c r="E23" s="885"/>
      <c r="F23" s="885"/>
      <c r="G23" s="885"/>
      <c r="H23" s="885"/>
      <c r="I23" s="887"/>
      <c r="J23" s="879"/>
      <c r="K23" s="882"/>
      <c r="L23" s="781" t="str">
        <f>mergeValue(A23) &amp;"."&amp; mergeValue(B23)&amp;"."&amp; mergeValue(C23)&amp;"."&amp; mergeValue(D23)</f>
        <v>1.1.1.1</v>
      </c>
      <c r="M23" s="694" t="s">
        <v>22</v>
      </c>
      <c r="N23" s="646"/>
      <c r="O23" s="1238"/>
      <c r="P23" s="1238"/>
      <c r="Q23" s="1238"/>
      <c r="R23" s="1238"/>
      <c r="S23" s="1238"/>
      <c r="T23" s="1238"/>
      <c r="U23" s="1238"/>
      <c r="V23" s="1238"/>
      <c r="W23" s="630" t="s">
        <v>634</v>
      </c>
      <c r="Y23" s="829"/>
      <c r="Z23" s="829" t="str">
        <f t="shared" si="0"/>
        <v xml:space="preserve">Источник тепловой энергии  </v>
      </c>
      <c r="AA23" s="829"/>
      <c r="AB23" s="829"/>
      <c r="AC23" s="829"/>
      <c r="AI23" s="808"/>
      <c r="AJ23" s="808"/>
    </row>
    <row r="24" spans="1:36" ht="101.25">
      <c r="A24" s="1237"/>
      <c r="B24" s="1237"/>
      <c r="C24" s="1237"/>
      <c r="D24" s="1237"/>
      <c r="E24" s="1237">
        <v>1</v>
      </c>
      <c r="F24" s="885"/>
      <c r="G24" s="885"/>
      <c r="H24" s="883">
        <v>1</v>
      </c>
      <c r="I24" s="1237">
        <v>1</v>
      </c>
      <c r="J24" s="885"/>
      <c r="K24" s="890"/>
      <c r="L24" s="781" t="str">
        <f>mergeValue(A24) &amp;"."&amp; mergeValue(B24)&amp;"."&amp; mergeValue(C24)&amp;"."&amp; mergeValue(D24)&amp;"."&amp; mergeValue(E24)</f>
        <v>1.1.1.1.1</v>
      </c>
      <c r="M24" s="554" t="s">
        <v>9</v>
      </c>
      <c r="N24" s="646"/>
      <c r="O24" s="1239"/>
      <c r="P24" s="1239"/>
      <c r="Q24" s="1239"/>
      <c r="R24" s="1239"/>
      <c r="S24" s="1239"/>
      <c r="T24" s="1239"/>
      <c r="U24" s="1239"/>
      <c r="V24" s="1239"/>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7"/>
      <c r="B25" s="1237"/>
      <c r="C25" s="1237"/>
      <c r="D25" s="1237"/>
      <c r="E25" s="1237"/>
      <c r="F25" s="1237">
        <v>1</v>
      </c>
      <c r="G25" s="883"/>
      <c r="H25" s="883"/>
      <c r="I25" s="1237"/>
      <c r="J25" s="1237">
        <v>1</v>
      </c>
      <c r="K25" s="891"/>
      <c r="L25" s="781" t="str">
        <f>mergeValue(A25) &amp;"."&amp; mergeValue(B25)&amp;"."&amp; mergeValue(C25)&amp;"."&amp; mergeValue(D25)&amp;"."&amp; mergeValue(E25)&amp;"."&amp; mergeValue(F25)</f>
        <v>1.1.1.1.1.1</v>
      </c>
      <c r="M25" s="555" t="s">
        <v>10</v>
      </c>
      <c r="N25" s="646"/>
      <c r="O25" s="1239"/>
      <c r="P25" s="1239"/>
      <c r="Q25" s="1239"/>
      <c r="R25" s="1239"/>
      <c r="S25" s="1239"/>
      <c r="T25" s="1239"/>
      <c r="U25" s="1239"/>
      <c r="V25" s="1239"/>
      <c r="W25" s="630" t="s">
        <v>636</v>
      </c>
      <c r="Y25" s="829"/>
      <c r="Z25" s="829" t="str">
        <f t="shared" si="0"/>
        <v>Группа потребителей</v>
      </c>
      <c r="AA25" s="829"/>
      <c r="AB25" s="829"/>
      <c r="AC25" s="829"/>
      <c r="AI25" s="808"/>
      <c r="AJ25" s="808"/>
    </row>
    <row r="26" spans="1:36" ht="189" customHeight="1">
      <c r="A26" s="1237"/>
      <c r="B26" s="1237"/>
      <c r="C26" s="1237"/>
      <c r="D26" s="1237"/>
      <c r="E26" s="1237"/>
      <c r="F26" s="1237"/>
      <c r="G26" s="883">
        <v>1</v>
      </c>
      <c r="H26" s="883"/>
      <c r="I26" s="1237"/>
      <c r="J26" s="1237"/>
      <c r="K26" s="891">
        <v>1</v>
      </c>
      <c r="L26" s="781" t="str">
        <f>mergeValue(A26) &amp;"."&amp; mergeValue(B26)&amp;"."&amp; mergeValue(C26)&amp;"."&amp; mergeValue(D26)&amp;"."&amp; mergeValue(E26)&amp;"."&amp; mergeValue(F26)&amp;"."&amp; mergeValue(G26)</f>
        <v>1.1.1.1.1.1.1</v>
      </c>
      <c r="M26" s="1069"/>
      <c r="N26" s="646"/>
      <c r="O26" s="763"/>
      <c r="P26" s="763"/>
      <c r="Q26" s="1094"/>
      <c r="R26" s="1232"/>
      <c r="S26" s="1233" t="s">
        <v>84</v>
      </c>
      <c r="T26" s="1232"/>
      <c r="U26" s="1233" t="s">
        <v>85</v>
      </c>
      <c r="V26" s="763"/>
      <c r="W26" s="1208" t="s">
        <v>655</v>
      </c>
      <c r="X26" s="808" t="str">
        <f>strCheckDate(O27:V27)</f>
        <v/>
      </c>
      <c r="Y26" s="829"/>
      <c r="Z26" s="829" t="str">
        <f t="shared" si="0"/>
        <v/>
      </c>
      <c r="AA26" s="829"/>
      <c r="AB26" s="829"/>
      <c r="AC26" s="829"/>
      <c r="AI26" s="808"/>
      <c r="AJ26" s="808"/>
    </row>
    <row r="27" spans="1:36" ht="11.25" hidden="1">
      <c r="A27" s="1237"/>
      <c r="B27" s="1237"/>
      <c r="C27" s="1237"/>
      <c r="D27" s="1237"/>
      <c r="E27" s="1237"/>
      <c r="F27" s="1237"/>
      <c r="G27" s="883"/>
      <c r="H27" s="883"/>
      <c r="I27" s="1237"/>
      <c r="J27" s="1237"/>
      <c r="K27" s="891"/>
      <c r="L27" s="800"/>
      <c r="M27" s="646"/>
      <c r="N27" s="646"/>
      <c r="O27" s="763"/>
      <c r="P27" s="763"/>
      <c r="Q27" s="769" t="str">
        <f>R26 &amp; "-" &amp; T26</f>
        <v>-</v>
      </c>
      <c r="R27" s="1232"/>
      <c r="S27" s="1233"/>
      <c r="T27" s="1232"/>
      <c r="U27" s="1233"/>
      <c r="V27" s="763"/>
      <c r="W27" s="1209"/>
      <c r="Y27" s="829"/>
      <c r="Z27" s="829" t="str">
        <f t="shared" si="0"/>
        <v/>
      </c>
      <c r="AA27" s="829"/>
      <c r="AB27" s="829"/>
      <c r="AC27" s="829"/>
      <c r="AI27" s="808"/>
      <c r="AJ27" s="808"/>
    </row>
    <row r="28" spans="1:36" ht="15" customHeight="1">
      <c r="A28" s="1237"/>
      <c r="B28" s="1237"/>
      <c r="C28" s="1237"/>
      <c r="D28" s="1237"/>
      <c r="E28" s="1237"/>
      <c r="F28" s="1237"/>
      <c r="G28" s="885"/>
      <c r="H28" s="883"/>
      <c r="I28" s="1237"/>
      <c r="J28" s="1237"/>
      <c r="K28" s="890"/>
      <c r="L28" s="688"/>
      <c r="M28" s="557" t="s">
        <v>25</v>
      </c>
      <c r="N28" s="765"/>
      <c r="O28" s="765"/>
      <c r="P28" s="765"/>
      <c r="Q28" s="765"/>
      <c r="R28" s="765"/>
      <c r="S28" s="765"/>
      <c r="T28" s="765"/>
      <c r="U28" s="765"/>
      <c r="V28" s="762"/>
      <c r="W28" s="1210"/>
      <c r="Y28" s="829"/>
      <c r="Z28" s="829" t="str">
        <f t="shared" si="0"/>
        <v>Добавить вид теплоносителя (параметры теплоносителя)</v>
      </c>
      <c r="AA28" s="829"/>
      <c r="AB28" s="829"/>
      <c r="AC28" s="829"/>
      <c r="AI28" s="808"/>
      <c r="AJ28" s="808"/>
    </row>
    <row r="29" spans="1:36" ht="15" customHeight="1">
      <c r="A29" s="1237"/>
      <c r="B29" s="1237"/>
      <c r="C29" s="1237"/>
      <c r="D29" s="1237"/>
      <c r="E29" s="1237"/>
      <c r="F29" s="885"/>
      <c r="G29" s="885"/>
      <c r="H29" s="883"/>
      <c r="I29" s="1237"/>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7"/>
      <c r="B30" s="1237"/>
      <c r="C30" s="1237"/>
      <c r="D30" s="1237"/>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7"/>
      <c r="B31" s="1237"/>
      <c r="C31" s="1237"/>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7"/>
      <c r="B32" s="1237"/>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7"/>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1" t="s">
        <v>632</v>
      </c>
      <c r="N36" s="1201"/>
      <c r="O36" s="1201"/>
      <c r="P36" s="1201"/>
      <c r="Q36" s="1201"/>
      <c r="R36" s="1201"/>
      <c r="S36" s="1201"/>
      <c r="T36" s="1201"/>
      <c r="U36" s="1201"/>
      <c r="V36" s="1201"/>
      <c r="W36" s="120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2" t="s">
        <v>491</v>
      </c>
      <c r="G2" s="1203"/>
      <c r="H2" s="1204"/>
      <c r="I2" s="640"/>
    </row>
    <row r="3" spans="1:20" ht="3" customHeight="1"/>
    <row r="4" spans="1:20" s="570" customFormat="1" ht="11.25">
      <c r="A4" s="590"/>
      <c r="B4" s="590"/>
      <c r="C4" s="590"/>
      <c r="D4" s="590"/>
      <c r="F4" s="1154" t="s">
        <v>454</v>
      </c>
      <c r="G4" s="1154"/>
      <c r="H4" s="1154"/>
      <c r="I4" s="1205"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5"/>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6">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6"/>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6"/>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6"/>
      <c r="B11" s="1206">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6"/>
      <c r="B12" s="1206"/>
      <c r="C12" s="1206">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6"/>
      <c r="B13" s="1206"/>
      <c r="C13" s="1206"/>
      <c r="D13" s="623">
        <v>1</v>
      </c>
      <c r="F13" s="616" t="str">
        <f>"4."&amp;mergeValue(A13) &amp;"."&amp;mergeValue(B13)&amp;"."&amp;mergeValue(C13)&amp;"."&amp;mergeValue(D13)</f>
        <v>4.1.1.1.1</v>
      </c>
      <c r="G13" s="633" t="s">
        <v>498</v>
      </c>
      <c r="H13" s="604"/>
      <c r="I13" s="1207" t="s">
        <v>591</v>
      </c>
      <c r="J13" s="615"/>
      <c r="K13" s="590"/>
      <c r="L13" s="590"/>
      <c r="M13" s="590"/>
      <c r="N13" s="590"/>
      <c r="O13" s="590"/>
      <c r="P13" s="590"/>
      <c r="Q13" s="590"/>
      <c r="R13" s="590"/>
      <c r="S13" s="590"/>
      <c r="T13" s="590"/>
    </row>
    <row r="14" spans="1:20" s="570" customFormat="1" ht="18.75">
      <c r="A14" s="1206"/>
      <c r="B14" s="1206"/>
      <c r="C14" s="1206"/>
      <c r="D14" s="623"/>
      <c r="F14" s="619"/>
      <c r="G14" s="550" t="s">
        <v>4</v>
      </c>
      <c r="H14" s="624"/>
      <c r="I14" s="1207"/>
      <c r="J14" s="615"/>
      <c r="K14" s="590"/>
      <c r="L14" s="590"/>
      <c r="M14" s="590"/>
      <c r="N14" s="590"/>
      <c r="O14" s="590"/>
      <c r="P14" s="590"/>
      <c r="Q14" s="590"/>
      <c r="R14" s="590"/>
      <c r="S14" s="590"/>
      <c r="T14" s="590"/>
    </row>
    <row r="15" spans="1:20" s="570" customFormat="1" ht="18.75">
      <c r="A15" s="1206"/>
      <c r="B15" s="1206"/>
      <c r="C15" s="623"/>
      <c r="D15" s="623"/>
      <c r="F15" s="634"/>
      <c r="G15" s="577" t="s">
        <v>403</v>
      </c>
      <c r="H15" s="635"/>
      <c r="I15" s="636"/>
      <c r="J15" s="615"/>
      <c r="K15" s="590"/>
      <c r="L15" s="590"/>
      <c r="M15" s="590"/>
      <c r="N15" s="590"/>
      <c r="O15" s="590"/>
      <c r="P15" s="590"/>
      <c r="Q15" s="590"/>
      <c r="R15" s="590"/>
      <c r="S15" s="590"/>
      <c r="T15" s="590"/>
    </row>
    <row r="16" spans="1:20" s="570" customFormat="1" ht="18.75">
      <c r="A16" s="1206"/>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1" t="s">
        <v>593</v>
      </c>
      <c r="H19" s="1201"/>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4" t="s">
        <v>631</v>
      </c>
      <c r="M5" s="1234"/>
      <c r="N5" s="1234"/>
      <c r="O5" s="1234"/>
      <c r="P5" s="1234"/>
      <c r="Q5" s="1234"/>
      <c r="R5" s="1234"/>
      <c r="S5" s="1234"/>
      <c r="T5" s="1234"/>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11" t="str">
        <f>IF(NameOrPr_ch="",IF(NameOrPr="","",NameOrPr),NameOrPr_ch)</f>
        <v>Региональная служба по тарифам Ростовской области</v>
      </c>
      <c r="P7" s="1211"/>
      <c r="Q7" s="1211"/>
      <c r="R7" s="1211"/>
      <c r="S7" s="1211"/>
      <c r="T7" s="1211"/>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11" t="str">
        <f>IF(datePr_ch="",IF(datePr="","",datePr),datePr_ch)</f>
        <v>18.12.2020</v>
      </c>
      <c r="P8" s="1211"/>
      <c r="Q8" s="1211"/>
      <c r="R8" s="1211"/>
      <c r="S8" s="1211"/>
      <c r="T8" s="1211"/>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11" t="str">
        <f>IF(numberPr_ch="",IF(numberPr="","",numberPr),numberPr_ch)</f>
        <v>54/5</v>
      </c>
      <c r="P9" s="1211"/>
      <c r="Q9" s="1211"/>
      <c r="R9" s="1211"/>
      <c r="S9" s="1211"/>
      <c r="T9" s="1211"/>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11" t="str">
        <f>IF(IstPub_ch="",IF(IstPub="","",IstPub),IstPub_ch)</f>
        <v>www.rst.donland.ru</v>
      </c>
      <c r="P10" s="1211"/>
      <c r="Q10" s="1211"/>
      <c r="R10" s="1211"/>
      <c r="S10" s="1211"/>
      <c r="T10" s="1211"/>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1"/>
      <c r="P12" s="1251"/>
      <c r="Q12" s="1251"/>
      <c r="R12" s="1251"/>
      <c r="S12" s="1251"/>
      <c r="T12" s="1251"/>
      <c r="U12" s="1251"/>
    </row>
    <row r="13" spans="1:33">
      <c r="J13" s="481"/>
      <c r="K13" s="481"/>
      <c r="L13" s="1154" t="s">
        <v>454</v>
      </c>
      <c r="M13" s="1154"/>
      <c r="N13" s="1154"/>
      <c r="O13" s="1154"/>
      <c r="P13" s="1154"/>
      <c r="Q13" s="1154"/>
      <c r="R13" s="1154"/>
      <c r="S13" s="1154"/>
      <c r="T13" s="1154"/>
      <c r="U13" s="1154"/>
      <c r="V13" s="1154"/>
      <c r="W13" s="1154" t="s">
        <v>455</v>
      </c>
    </row>
    <row r="14" spans="1:33" ht="14.25" customHeight="1">
      <c r="J14" s="481"/>
      <c r="K14" s="481"/>
      <c r="L14" s="1218" t="s">
        <v>92</v>
      </c>
      <c r="M14" s="1218" t="s">
        <v>639</v>
      </c>
      <c r="N14" s="474"/>
      <c r="O14" s="1219" t="s">
        <v>641</v>
      </c>
      <c r="P14" s="1220"/>
      <c r="Q14" s="1220"/>
      <c r="R14" s="1220"/>
      <c r="S14" s="1220"/>
      <c r="T14" s="1221"/>
      <c r="U14" s="1229" t="s">
        <v>341</v>
      </c>
      <c r="V14" s="1250" t="s">
        <v>275</v>
      </c>
      <c r="W14" s="1154"/>
    </row>
    <row r="15" spans="1:33" ht="14.25" customHeight="1">
      <c r="J15" s="481"/>
      <c r="K15" s="481"/>
      <c r="L15" s="1218"/>
      <c r="M15" s="1218"/>
      <c r="N15" s="473"/>
      <c r="O15" s="1224" t="s">
        <v>640</v>
      </c>
      <c r="P15" s="655"/>
      <c r="Q15" s="655"/>
      <c r="R15" s="1227" t="s">
        <v>654</v>
      </c>
      <c r="S15" s="1227"/>
      <c r="T15" s="1228"/>
      <c r="U15" s="1230"/>
      <c r="V15" s="1250"/>
      <c r="W15" s="1154"/>
    </row>
    <row r="16" spans="1:33" ht="30.75" customHeight="1">
      <c r="J16" s="481"/>
      <c r="K16" s="481"/>
      <c r="L16" s="1218"/>
      <c r="M16" s="1218"/>
      <c r="N16" s="472"/>
      <c r="O16" s="1225"/>
      <c r="P16" s="653"/>
      <c r="Q16" s="654"/>
      <c r="R16" s="536" t="s">
        <v>274</v>
      </c>
      <c r="S16" s="1213" t="s">
        <v>273</v>
      </c>
      <c r="T16" s="1214"/>
      <c r="U16" s="1231"/>
      <c r="V16" s="1250"/>
      <c r="W16" s="1154"/>
    </row>
    <row r="17" spans="1:33">
      <c r="J17" s="481"/>
      <c r="K17" s="489">
        <v>1</v>
      </c>
      <c r="L17" s="637" t="s">
        <v>93</v>
      </c>
      <c r="M17" s="637" t="s">
        <v>49</v>
      </c>
      <c r="N17" s="509" t="s">
        <v>49</v>
      </c>
      <c r="O17" s="638">
        <f ca="1">OFFSET(O17,0,-1)+1</f>
        <v>3</v>
      </c>
      <c r="P17" s="639">
        <f ca="1">OFFSET(P17,0,-1)</f>
        <v>3</v>
      </c>
      <c r="Q17" s="639">
        <f ca="1">OFFSET(Q17,0,-1)</f>
        <v>3</v>
      </c>
      <c r="R17" s="638">
        <f ca="1">OFFSET(R17,0,-1)+1</f>
        <v>4</v>
      </c>
      <c r="S17" s="1248">
        <f ca="1">OFFSET(S17,0,-1)+1</f>
        <v>5</v>
      </c>
      <c r="T17" s="1248"/>
      <c r="U17" s="638">
        <f ca="1">OFFSET(U17,0,-2)+1</f>
        <v>6</v>
      </c>
      <c r="V17" s="639">
        <f ca="1">OFFSET(V17,0,-1)</f>
        <v>6</v>
      </c>
      <c r="W17" s="638">
        <f ca="1">OFFSET(W17,0,-1)+1</f>
        <v>7</v>
      </c>
    </row>
    <row r="18" spans="1:33" ht="22.5">
      <c r="A18" s="1237">
        <v>1</v>
      </c>
      <c r="B18" s="901"/>
      <c r="C18" s="901"/>
      <c r="D18" s="901"/>
      <c r="E18" s="902"/>
      <c r="F18" s="903"/>
      <c r="G18" s="903"/>
      <c r="H18" s="903"/>
      <c r="I18" s="904"/>
      <c r="J18" s="899"/>
      <c r="K18" s="906"/>
      <c r="L18" s="593">
        <f>mergeValue(A18)</f>
        <v>1</v>
      </c>
      <c r="M18" s="641" t="s">
        <v>20</v>
      </c>
      <c r="N18" s="580"/>
      <c r="O18" s="1249"/>
      <c r="P18" s="1249"/>
      <c r="Q18" s="1249"/>
      <c r="R18" s="1249"/>
      <c r="S18" s="1249"/>
      <c r="T18" s="1249"/>
      <c r="U18" s="1249"/>
      <c r="V18" s="1249"/>
      <c r="W18" s="630" t="s">
        <v>476</v>
      </c>
    </row>
    <row r="19" spans="1:33" ht="22.5">
      <c r="A19" s="1237"/>
      <c r="B19" s="1237">
        <v>1</v>
      </c>
      <c r="C19" s="901"/>
      <c r="D19" s="901"/>
      <c r="E19" s="903"/>
      <c r="F19" s="903"/>
      <c r="G19" s="903"/>
      <c r="H19" s="903"/>
      <c r="I19" s="898"/>
      <c r="J19" s="897"/>
      <c r="K19" s="900"/>
      <c r="L19" s="593" t="str">
        <f>mergeValue(A19) &amp;"."&amp; mergeValue(B19)</f>
        <v>1.1</v>
      </c>
      <c r="M19" s="546" t="s">
        <v>16</v>
      </c>
      <c r="N19" s="580"/>
      <c r="O19" s="1249"/>
      <c r="P19" s="1249"/>
      <c r="Q19" s="1249"/>
      <c r="R19" s="1249"/>
      <c r="S19" s="1249"/>
      <c r="T19" s="1249"/>
      <c r="U19" s="1249"/>
      <c r="V19" s="1249"/>
      <c r="W19" s="630" t="s">
        <v>477</v>
      </c>
    </row>
    <row r="20" spans="1:33" ht="22.5">
      <c r="A20" s="1237"/>
      <c r="B20" s="1237"/>
      <c r="C20" s="1237">
        <v>1</v>
      </c>
      <c r="D20" s="901"/>
      <c r="E20" s="903"/>
      <c r="F20" s="903"/>
      <c r="G20" s="903"/>
      <c r="H20" s="903"/>
      <c r="I20" s="905"/>
      <c r="J20" s="897"/>
      <c r="K20" s="900"/>
      <c r="L20" s="593" t="str">
        <f>mergeValue(A20) &amp;"."&amp; mergeValue(B20)&amp;"."&amp; mergeValue(C20)</f>
        <v>1.1.1</v>
      </c>
      <c r="M20" s="547" t="s">
        <v>7</v>
      </c>
      <c r="N20" s="580"/>
      <c r="O20" s="1249"/>
      <c r="P20" s="1249"/>
      <c r="Q20" s="1249"/>
      <c r="R20" s="1249"/>
      <c r="S20" s="1249"/>
      <c r="T20" s="1249"/>
      <c r="U20" s="1249"/>
      <c r="V20" s="1249"/>
      <c r="W20" s="630" t="s">
        <v>633</v>
      </c>
    </row>
    <row r="21" spans="1:33" ht="22.5">
      <c r="A21" s="1237"/>
      <c r="B21" s="1237"/>
      <c r="C21" s="1237"/>
      <c r="D21" s="1237">
        <v>1</v>
      </c>
      <c r="E21" s="903"/>
      <c r="F21" s="903"/>
      <c r="G21" s="903"/>
      <c r="H21" s="903"/>
      <c r="I21" s="905"/>
      <c r="J21" s="897"/>
      <c r="K21" s="900"/>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3" ht="101.25">
      <c r="A22" s="1237"/>
      <c r="B22" s="1237"/>
      <c r="C22" s="1237"/>
      <c r="D22" s="1237"/>
      <c r="E22" s="1237">
        <v>1</v>
      </c>
      <c r="F22" s="903"/>
      <c r="G22" s="903"/>
      <c r="H22" s="901">
        <v>1</v>
      </c>
      <c r="I22" s="1237">
        <v>1</v>
      </c>
      <c r="J22" s="903"/>
      <c r="K22" s="908"/>
      <c r="L22" s="593" t="str">
        <f>mergeValue(A22) &amp;"."&amp; mergeValue(B22)&amp;"."&amp; mergeValue(C22)&amp;"."&amp; mergeValue(D22)&amp;"."&amp; mergeValue(E22)</f>
        <v>1.1.1.1.1</v>
      </c>
      <c r="M22" s="554" t="s">
        <v>9</v>
      </c>
      <c r="N22" s="581"/>
      <c r="O22" s="1239"/>
      <c r="P22" s="1239"/>
      <c r="Q22" s="1239"/>
      <c r="R22" s="1239"/>
      <c r="S22" s="1239"/>
      <c r="T22" s="1239"/>
      <c r="U22" s="1239"/>
      <c r="V22" s="1239"/>
      <c r="W22" s="630" t="s">
        <v>638</v>
      </c>
    </row>
    <row r="23" spans="1:33" ht="90">
      <c r="A23" s="1237"/>
      <c r="B23" s="1237"/>
      <c r="C23" s="1237"/>
      <c r="D23" s="1237"/>
      <c r="E23" s="1237"/>
      <c r="F23" s="1237">
        <v>1</v>
      </c>
      <c r="G23" s="901"/>
      <c r="H23" s="901"/>
      <c r="I23" s="1237"/>
      <c r="J23" s="1237">
        <v>1</v>
      </c>
      <c r="K23" s="909"/>
      <c r="L23" s="593" t="str">
        <f>mergeValue(A23) &amp;"."&amp; mergeValue(B23)&amp;"."&amp; mergeValue(C23)&amp;"."&amp; mergeValue(D23)&amp;"."&amp; mergeValue(E23)&amp;"."&amp; mergeValue(F23)</f>
        <v>1.1.1.1.1.1</v>
      </c>
      <c r="M23" s="555" t="s">
        <v>10</v>
      </c>
      <c r="N23" s="581"/>
      <c r="O23" s="1240"/>
      <c r="P23" s="1241"/>
      <c r="Q23" s="1241"/>
      <c r="R23" s="1241"/>
      <c r="S23" s="1241"/>
      <c r="T23" s="1241"/>
      <c r="U23" s="1241"/>
      <c r="V23" s="1242"/>
      <c r="W23" s="630" t="s">
        <v>636</v>
      </c>
      <c r="Y23" s="504" t="str">
        <f>strCheckUnique(Z23:Z26)</f>
        <v/>
      </c>
      <c r="AA23" s="504" t="str">
        <f>IF(O23="","",O23 &amp; ":_")</f>
        <v/>
      </c>
    </row>
    <row r="24" spans="1:33" ht="189" customHeight="1">
      <c r="A24" s="1237"/>
      <c r="B24" s="1237"/>
      <c r="C24" s="1237"/>
      <c r="D24" s="1237"/>
      <c r="E24" s="1237"/>
      <c r="F24" s="1237"/>
      <c r="G24" s="901">
        <v>1</v>
      </c>
      <c r="H24" s="901"/>
      <c r="I24" s="1237"/>
      <c r="J24" s="1237"/>
      <c r="K24" s="909">
        <v>1</v>
      </c>
      <c r="L24" s="593" t="str">
        <f>mergeValue(A24) &amp;"."&amp; mergeValue(B24)&amp;"."&amp; mergeValue(C24)&amp;"."&amp; mergeValue(D24)&amp;"."&amp; mergeValue(E24)&amp;"."&amp; mergeValue(F24)&amp;"."&amp; mergeValue(G24)</f>
        <v>1.1.1.1.1.1.1</v>
      </c>
      <c r="M24" s="1069"/>
      <c r="N24" s="586"/>
      <c r="O24" s="1078"/>
      <c r="P24" s="562"/>
      <c r="Q24" s="562"/>
      <c r="R24" s="1247"/>
      <c r="S24" s="1233" t="s">
        <v>84</v>
      </c>
      <c r="T24" s="1247"/>
      <c r="U24" s="1233" t="s">
        <v>85</v>
      </c>
      <c r="V24" s="578"/>
      <c r="W24" s="1208" t="s">
        <v>656</v>
      </c>
      <c r="X24" s="500" t="str">
        <f>strCheckDate(O25:V25)</f>
        <v/>
      </c>
      <c r="Y24" s="504"/>
      <c r="Z24" s="504" t="str">
        <f>IF(M24="","",M24 )</f>
        <v/>
      </c>
      <c r="AA24" s="504"/>
      <c r="AB24" s="504"/>
      <c r="AC24" s="504"/>
    </row>
    <row r="25" spans="1:33" ht="11.25" hidden="1">
      <c r="A25" s="1237"/>
      <c r="B25" s="1237"/>
      <c r="C25" s="1237"/>
      <c r="D25" s="1237"/>
      <c r="E25" s="1237"/>
      <c r="F25" s="1237"/>
      <c r="G25" s="901"/>
      <c r="H25" s="901"/>
      <c r="I25" s="1237"/>
      <c r="J25" s="1237"/>
      <c r="K25" s="909"/>
      <c r="L25" s="600"/>
      <c r="M25" s="646"/>
      <c r="N25" s="586"/>
      <c r="O25" s="584"/>
      <c r="P25" s="562"/>
      <c r="Q25" s="584" t="str">
        <f>R24 &amp; "-" &amp; T24</f>
        <v>-</v>
      </c>
      <c r="R25" s="1232"/>
      <c r="S25" s="1233"/>
      <c r="T25" s="1232"/>
      <c r="U25" s="1233"/>
      <c r="V25" s="578"/>
      <c r="W25" s="1209"/>
    </row>
    <row r="26" spans="1:33" s="475" customFormat="1" ht="15" customHeight="1">
      <c r="A26" s="1237"/>
      <c r="B26" s="1237"/>
      <c r="C26" s="1237"/>
      <c r="D26" s="1237"/>
      <c r="E26" s="1237"/>
      <c r="F26" s="1237"/>
      <c r="G26" s="903"/>
      <c r="H26" s="901"/>
      <c r="I26" s="1237"/>
      <c r="J26" s="1237"/>
      <c r="K26" s="908"/>
      <c r="L26" s="538"/>
      <c r="M26" s="557" t="s">
        <v>25</v>
      </c>
      <c r="N26" s="551"/>
      <c r="O26" s="545"/>
      <c r="P26" s="545"/>
      <c r="Q26" s="545"/>
      <c r="R26" s="573"/>
      <c r="S26" s="564"/>
      <c r="T26" s="563"/>
      <c r="U26" s="551"/>
      <c r="V26" s="560"/>
      <c r="W26" s="1210"/>
      <c r="X26" s="501"/>
      <c r="Y26" s="501"/>
      <c r="Z26" s="501"/>
      <c r="AA26" s="501"/>
      <c r="AB26" s="501"/>
      <c r="AC26" s="501"/>
      <c r="AD26" s="501"/>
      <c r="AE26" s="501"/>
      <c r="AF26" s="501"/>
      <c r="AG26" s="501"/>
    </row>
    <row r="27" spans="1:33" s="475" customFormat="1" ht="15" customHeight="1">
      <c r="A27" s="1237"/>
      <c r="B27" s="1237"/>
      <c r="C27" s="1237"/>
      <c r="D27" s="1237"/>
      <c r="E27" s="1237"/>
      <c r="F27" s="903"/>
      <c r="G27" s="903"/>
      <c r="H27" s="901"/>
      <c r="I27" s="1237"/>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7"/>
      <c r="B28" s="1237"/>
      <c r="C28" s="1237"/>
      <c r="D28" s="1237"/>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7"/>
      <c r="B29" s="1237"/>
      <c r="C29" s="1237"/>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7"/>
      <c r="B30" s="1237"/>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7"/>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1" t="s">
        <v>632</v>
      </c>
      <c r="N34" s="1201"/>
      <c r="O34" s="1201"/>
      <c r="P34" s="1201"/>
      <c r="Q34" s="1201"/>
      <c r="R34" s="1201"/>
      <c r="S34" s="1201"/>
      <c r="T34" s="1201"/>
      <c r="U34" s="1201"/>
      <c r="V34" s="1201"/>
      <c r="W34" s="1201"/>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2" t="s">
        <v>491</v>
      </c>
      <c r="G2" s="1203"/>
      <c r="H2" s="1204"/>
      <c r="I2" s="640"/>
    </row>
    <row r="3" spans="1:20" ht="3" customHeight="1"/>
    <row r="4" spans="1:20" s="570" customFormat="1" ht="11.25">
      <c r="A4" s="590"/>
      <c r="B4" s="590"/>
      <c r="C4" s="590"/>
      <c r="D4" s="590"/>
      <c r="F4" s="1154" t="s">
        <v>454</v>
      </c>
      <c r="G4" s="1154"/>
      <c r="H4" s="1154"/>
      <c r="I4" s="1205"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5"/>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6">
        <v>1</v>
      </c>
      <c r="B8" s="590"/>
      <c r="C8" s="590"/>
      <c r="D8" s="590"/>
      <c r="F8" s="616" t="str">
        <f>"2." &amp;mergeValue(A8)</f>
        <v>2.1</v>
      </c>
      <c r="G8" s="632" t="s">
        <v>494</v>
      </c>
      <c r="H8" s="604" t="str">
        <f>IF('Перечень тарифов'!R21="","наименование отсутствует","" &amp; 'Перечень тарифов'!R21 &amp; "")</f>
        <v>наименование отсутствует</v>
      </c>
      <c r="I8" s="581" t="s">
        <v>590</v>
      </c>
      <c r="J8" s="615"/>
      <c r="K8" s="590"/>
      <c r="L8" s="590"/>
      <c r="M8" s="590"/>
      <c r="N8" s="590"/>
      <c r="O8" s="590"/>
      <c r="P8" s="590"/>
      <c r="Q8" s="590"/>
      <c r="R8" s="590"/>
      <c r="S8" s="590"/>
      <c r="T8" s="590"/>
    </row>
    <row r="9" spans="1:20" s="570" customFormat="1" ht="22.5">
      <c r="A9" s="1206"/>
      <c r="B9" s="590"/>
      <c r="C9" s="590"/>
      <c r="D9" s="590"/>
      <c r="F9" s="616" t="str">
        <f>"3." &amp;mergeValue(A9)</f>
        <v>3.1</v>
      </c>
      <c r="G9" s="632" t="s">
        <v>495</v>
      </c>
      <c r="H9" s="604" t="str">
        <f>IF('Перечень тарифов'!F21="","наименование отсутствует","" &amp; 'Перечень тарифов'!F21 &amp; "")</f>
        <v>Передача. Теплоноситель</v>
      </c>
      <c r="I9" s="581" t="s">
        <v>588</v>
      </c>
      <c r="J9" s="615"/>
      <c r="K9" s="590"/>
      <c r="L9" s="590"/>
      <c r="M9" s="590"/>
      <c r="N9" s="590"/>
      <c r="O9" s="590"/>
      <c r="P9" s="590"/>
      <c r="Q9" s="590"/>
      <c r="R9" s="590"/>
      <c r="S9" s="590"/>
      <c r="T9" s="590"/>
    </row>
    <row r="10" spans="1:20" s="570" customFormat="1" ht="22.5">
      <c r="A10" s="1206"/>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6"/>
      <c r="B11" s="1206">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6"/>
      <c r="B12" s="1206"/>
      <c r="C12" s="1206">
        <v>1</v>
      </c>
      <c r="D12" s="623"/>
      <c r="F12" s="616" t="str">
        <f>"4."&amp;mergeValue(A12) &amp;"."&amp;mergeValue(B12)&amp;"."&amp;mergeValue(C12)</f>
        <v>4.1.1.1</v>
      </c>
      <c r="G12" s="622" t="s">
        <v>497</v>
      </c>
      <c r="H12" s="604" t="str">
        <f>IF(Территории!H13="","","" &amp; Территории!H13 &amp; "")</f>
        <v>Город Волгодонск</v>
      </c>
      <c r="I12" s="581" t="s">
        <v>500</v>
      </c>
      <c r="J12" s="615"/>
      <c r="K12" s="590"/>
      <c r="L12" s="590"/>
      <c r="M12" s="590"/>
      <c r="N12" s="590"/>
      <c r="O12" s="590"/>
      <c r="P12" s="590"/>
      <c r="Q12" s="590"/>
      <c r="R12" s="590"/>
      <c r="S12" s="590"/>
      <c r="T12" s="590"/>
    </row>
    <row r="13" spans="1:20" s="570" customFormat="1" ht="56.25">
      <c r="A13" s="1206"/>
      <c r="B13" s="1206"/>
      <c r="C13" s="1206"/>
      <c r="D13" s="623">
        <v>1</v>
      </c>
      <c r="F13" s="616" t="str">
        <f>"4."&amp;mergeValue(A13) &amp;"."&amp;mergeValue(B13)&amp;"."&amp;mergeValue(C13)&amp;"."&amp;mergeValue(D13)</f>
        <v>4.1.1.1.1</v>
      </c>
      <c r="G13" s="633" t="s">
        <v>498</v>
      </c>
      <c r="H13" s="604" t="str">
        <f>IF(Территории!R14="","","" &amp; Территории!R14 &amp; "")</f>
        <v>Город Волгодонск (60712000)</v>
      </c>
      <c r="I13" s="1106"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1" t="s">
        <v>593</v>
      </c>
      <c r="H15" s="1201"/>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G30"/>
  <sheetViews>
    <sheetView showGridLines="0" topLeftCell="AJ10" zoomScaleNormal="100" workbookViewId="0">
      <selection activeCell="BE32" sqref="BE32"/>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9.28515625" style="523" customWidth="1"/>
    <col min="16" max="17" width="1.7109375" style="523" hidden="1" customWidth="1"/>
    <col min="18" max="18" width="11.140625" style="523" customWidth="1"/>
    <col min="19" max="19" width="3.7109375" style="523" hidden="1" customWidth="1"/>
    <col min="20" max="20" width="11.7109375" style="523" customWidth="1"/>
    <col min="21" max="21" width="8.5703125" style="523" customWidth="1"/>
    <col min="22" max="22" width="9.28515625" style="1061" customWidth="1"/>
    <col min="23" max="24" width="1.7109375" style="1061" hidden="1" customWidth="1"/>
    <col min="25" max="25" width="11.140625" style="1061" customWidth="1"/>
    <col min="26" max="26" width="3.7109375" style="1061" hidden="1" customWidth="1"/>
    <col min="27" max="27" width="11.7109375" style="1061" customWidth="1"/>
    <col min="28" max="28" width="8.5703125" style="1061" customWidth="1"/>
    <col min="29" max="29" width="9.28515625" style="1061" customWidth="1"/>
    <col min="30" max="31" width="1.7109375" style="1061" hidden="1" customWidth="1"/>
    <col min="32" max="32" width="11.140625" style="1061" customWidth="1"/>
    <col min="33" max="33" width="3.7109375" style="1061" hidden="1" customWidth="1"/>
    <col min="34" max="34" width="11.7109375" style="1061" customWidth="1"/>
    <col min="35" max="35" width="8.5703125" style="1061" customWidth="1"/>
    <col min="36" max="36" width="9.28515625" style="1061" customWidth="1"/>
    <col min="37" max="38" width="1.7109375" style="1061" hidden="1" customWidth="1"/>
    <col min="39" max="39" width="11.140625" style="1061" customWidth="1"/>
    <col min="40" max="40" width="3.7109375" style="1061" hidden="1" customWidth="1"/>
    <col min="41" max="41" width="11.7109375" style="1061" customWidth="1"/>
    <col min="42" max="42" width="8.5703125" style="1061" customWidth="1"/>
    <col min="43" max="43" width="9.28515625" style="1061" customWidth="1"/>
    <col min="44" max="45" width="1.7109375" style="1061" hidden="1" customWidth="1"/>
    <col min="46" max="46" width="11.140625" style="1061" customWidth="1"/>
    <col min="47" max="47" width="3.7109375" style="1061" hidden="1" customWidth="1"/>
    <col min="48" max="48" width="11.7109375" style="1061" customWidth="1"/>
    <col min="49" max="49" width="8.5703125" style="1061" customWidth="1"/>
    <col min="50" max="50" width="9.28515625" style="1061" customWidth="1"/>
    <col min="51" max="52" width="1.7109375" style="1061" hidden="1" customWidth="1"/>
    <col min="53" max="53" width="11.140625" style="1061" customWidth="1"/>
    <col min="54" max="54" width="3.7109375" style="1061" hidden="1" customWidth="1"/>
    <col min="55" max="55" width="11.7109375" style="1061" customWidth="1"/>
    <col min="56" max="56" width="8.5703125" style="1061" customWidth="1"/>
    <col min="57" max="57" width="9.28515625" style="1061" customWidth="1"/>
    <col min="58" max="59" width="1.7109375" style="1061" hidden="1" customWidth="1"/>
    <col min="60" max="60" width="11.140625" style="1061" customWidth="1"/>
    <col min="61" max="61" width="3.7109375" style="1061" hidden="1" customWidth="1"/>
    <col min="62" max="62" width="11.7109375" style="1061" customWidth="1"/>
    <col min="63" max="63" width="8.5703125" style="1061" customWidth="1"/>
    <col min="64" max="64" width="9.28515625" style="1061" customWidth="1"/>
    <col min="65" max="66" width="1.7109375" style="1061" hidden="1" customWidth="1"/>
    <col min="67" max="67" width="11.140625" style="1061" customWidth="1"/>
    <col min="68" max="68" width="3.7109375" style="1061" hidden="1" customWidth="1"/>
    <col min="69" max="69" width="11.7109375" style="1061" customWidth="1"/>
    <col min="70" max="70" width="8.5703125" style="1061" hidden="1" customWidth="1"/>
    <col min="71" max="71" width="4.7109375" style="523" customWidth="1"/>
    <col min="72" max="72" width="115.7109375" style="523" customWidth="1"/>
    <col min="73" max="84" width="10.5703125" style="585"/>
    <col min="85" max="305" width="10.5703125" style="523"/>
    <col min="306" max="313" width="0" style="523" hidden="1" customWidth="1"/>
    <col min="314" max="316" width="3.7109375" style="523" customWidth="1"/>
    <col min="317" max="317" width="12.7109375" style="523" customWidth="1"/>
    <col min="318" max="318" width="47.42578125" style="523" customWidth="1"/>
    <col min="319" max="322" width="0" style="523" hidden="1" customWidth="1"/>
    <col min="323" max="323" width="11.7109375" style="523" customWidth="1"/>
    <col min="324" max="324" width="6.42578125" style="523" bestFit="1" customWidth="1"/>
    <col min="325" max="325" width="11.7109375" style="523" customWidth="1"/>
    <col min="326" max="326" width="0" style="523" hidden="1" customWidth="1"/>
    <col min="327" max="327" width="3.7109375" style="523" customWidth="1"/>
    <col min="328" max="328" width="11.140625" style="523" bestFit="1" customWidth="1"/>
    <col min="329" max="561" width="10.5703125" style="523"/>
    <col min="562" max="569" width="0" style="523" hidden="1" customWidth="1"/>
    <col min="570" max="572" width="3.7109375" style="523" customWidth="1"/>
    <col min="573" max="573" width="12.7109375" style="523" customWidth="1"/>
    <col min="574" max="574" width="47.42578125" style="523" customWidth="1"/>
    <col min="575" max="578" width="0" style="523" hidden="1" customWidth="1"/>
    <col min="579" max="579" width="11.7109375" style="523" customWidth="1"/>
    <col min="580" max="580" width="6.42578125" style="523" bestFit="1" customWidth="1"/>
    <col min="581" max="581" width="11.7109375" style="523" customWidth="1"/>
    <col min="582" max="582" width="0" style="523" hidden="1" customWidth="1"/>
    <col min="583" max="583" width="3.7109375" style="523" customWidth="1"/>
    <col min="584" max="584" width="11.140625" style="523" bestFit="1" customWidth="1"/>
    <col min="585" max="817" width="10.5703125" style="523"/>
    <col min="818" max="825" width="0" style="523" hidden="1" customWidth="1"/>
    <col min="826" max="828" width="3.7109375" style="523" customWidth="1"/>
    <col min="829" max="829" width="12.7109375" style="523" customWidth="1"/>
    <col min="830" max="830" width="47.42578125" style="523" customWidth="1"/>
    <col min="831" max="834" width="0" style="523" hidden="1" customWidth="1"/>
    <col min="835" max="835" width="11.7109375" style="523" customWidth="1"/>
    <col min="836" max="836" width="6.42578125" style="523" bestFit="1" customWidth="1"/>
    <col min="837" max="837" width="11.7109375" style="523" customWidth="1"/>
    <col min="838" max="838" width="0" style="523" hidden="1" customWidth="1"/>
    <col min="839" max="839" width="3.7109375" style="523" customWidth="1"/>
    <col min="840" max="840" width="11.140625" style="523" bestFit="1" customWidth="1"/>
    <col min="841" max="1073" width="10.5703125" style="523"/>
    <col min="1074" max="1081" width="0" style="523" hidden="1" customWidth="1"/>
    <col min="1082" max="1084" width="3.7109375" style="523" customWidth="1"/>
    <col min="1085" max="1085" width="12.7109375" style="523" customWidth="1"/>
    <col min="1086" max="1086" width="47.42578125" style="523" customWidth="1"/>
    <col min="1087" max="1090" width="0" style="523" hidden="1" customWidth="1"/>
    <col min="1091" max="1091" width="11.7109375" style="523" customWidth="1"/>
    <col min="1092" max="1092" width="6.42578125" style="523" bestFit="1" customWidth="1"/>
    <col min="1093" max="1093" width="11.7109375" style="523" customWidth="1"/>
    <col min="1094" max="1094" width="0" style="523" hidden="1" customWidth="1"/>
    <col min="1095" max="1095" width="3.7109375" style="523" customWidth="1"/>
    <col min="1096" max="1096" width="11.140625" style="523" bestFit="1" customWidth="1"/>
    <col min="1097" max="1329" width="10.5703125" style="523"/>
    <col min="1330" max="1337" width="0" style="523" hidden="1" customWidth="1"/>
    <col min="1338" max="1340" width="3.7109375" style="523" customWidth="1"/>
    <col min="1341" max="1341" width="12.7109375" style="523" customWidth="1"/>
    <col min="1342" max="1342" width="47.42578125" style="523" customWidth="1"/>
    <col min="1343" max="1346" width="0" style="523" hidden="1" customWidth="1"/>
    <col min="1347" max="1347" width="11.7109375" style="523" customWidth="1"/>
    <col min="1348" max="1348" width="6.42578125" style="523" bestFit="1" customWidth="1"/>
    <col min="1349" max="1349" width="11.7109375" style="523" customWidth="1"/>
    <col min="1350" max="1350" width="0" style="523" hidden="1" customWidth="1"/>
    <col min="1351" max="1351" width="3.7109375" style="523" customWidth="1"/>
    <col min="1352" max="1352" width="11.140625" style="523" bestFit="1" customWidth="1"/>
    <col min="1353" max="1585" width="10.5703125" style="523"/>
    <col min="1586" max="1593" width="0" style="523" hidden="1" customWidth="1"/>
    <col min="1594" max="1596" width="3.7109375" style="523" customWidth="1"/>
    <col min="1597" max="1597" width="12.7109375" style="523" customWidth="1"/>
    <col min="1598" max="1598" width="47.42578125" style="523" customWidth="1"/>
    <col min="1599" max="1602" width="0" style="523" hidden="1" customWidth="1"/>
    <col min="1603" max="1603" width="11.7109375" style="523" customWidth="1"/>
    <col min="1604" max="1604" width="6.42578125" style="523" bestFit="1" customWidth="1"/>
    <col min="1605" max="1605" width="11.7109375" style="523" customWidth="1"/>
    <col min="1606" max="1606" width="0" style="523" hidden="1" customWidth="1"/>
    <col min="1607" max="1607" width="3.7109375" style="523" customWidth="1"/>
    <col min="1608" max="1608" width="11.140625" style="523" bestFit="1" customWidth="1"/>
    <col min="1609" max="1841" width="10.5703125" style="523"/>
    <col min="1842" max="1849" width="0" style="523" hidden="1" customWidth="1"/>
    <col min="1850" max="1852" width="3.7109375" style="523" customWidth="1"/>
    <col min="1853" max="1853" width="12.7109375" style="523" customWidth="1"/>
    <col min="1854" max="1854" width="47.42578125" style="523" customWidth="1"/>
    <col min="1855" max="1858" width="0" style="523" hidden="1" customWidth="1"/>
    <col min="1859" max="1859" width="11.7109375" style="523" customWidth="1"/>
    <col min="1860" max="1860" width="6.42578125" style="523" bestFit="1" customWidth="1"/>
    <col min="1861" max="1861" width="11.7109375" style="523" customWidth="1"/>
    <col min="1862" max="1862" width="0" style="523" hidden="1" customWidth="1"/>
    <col min="1863" max="1863" width="3.7109375" style="523" customWidth="1"/>
    <col min="1864" max="1864" width="11.140625" style="523" bestFit="1" customWidth="1"/>
    <col min="1865" max="2097" width="10.5703125" style="523"/>
    <col min="2098" max="2105" width="0" style="523" hidden="1" customWidth="1"/>
    <col min="2106" max="2108" width="3.7109375" style="523" customWidth="1"/>
    <col min="2109" max="2109" width="12.7109375" style="523" customWidth="1"/>
    <col min="2110" max="2110" width="47.42578125" style="523" customWidth="1"/>
    <col min="2111" max="2114" width="0" style="523" hidden="1" customWidth="1"/>
    <col min="2115" max="2115" width="11.7109375" style="523" customWidth="1"/>
    <col min="2116" max="2116" width="6.42578125" style="523" bestFit="1" customWidth="1"/>
    <col min="2117" max="2117" width="11.7109375" style="523" customWidth="1"/>
    <col min="2118" max="2118" width="0" style="523" hidden="1" customWidth="1"/>
    <col min="2119" max="2119" width="3.7109375" style="523" customWidth="1"/>
    <col min="2120" max="2120" width="11.140625" style="523" bestFit="1" customWidth="1"/>
    <col min="2121" max="2353" width="10.5703125" style="523"/>
    <col min="2354" max="2361" width="0" style="523" hidden="1" customWidth="1"/>
    <col min="2362" max="2364" width="3.7109375" style="523" customWidth="1"/>
    <col min="2365" max="2365" width="12.7109375" style="523" customWidth="1"/>
    <col min="2366" max="2366" width="47.42578125" style="523" customWidth="1"/>
    <col min="2367" max="2370" width="0" style="523" hidden="1" customWidth="1"/>
    <col min="2371" max="2371" width="11.7109375" style="523" customWidth="1"/>
    <col min="2372" max="2372" width="6.42578125" style="523" bestFit="1" customWidth="1"/>
    <col min="2373" max="2373" width="11.7109375" style="523" customWidth="1"/>
    <col min="2374" max="2374" width="0" style="523" hidden="1" customWidth="1"/>
    <col min="2375" max="2375" width="3.7109375" style="523" customWidth="1"/>
    <col min="2376" max="2376" width="11.140625" style="523" bestFit="1" customWidth="1"/>
    <col min="2377" max="2609" width="10.5703125" style="523"/>
    <col min="2610" max="2617" width="0" style="523" hidden="1" customWidth="1"/>
    <col min="2618" max="2620" width="3.7109375" style="523" customWidth="1"/>
    <col min="2621" max="2621" width="12.7109375" style="523" customWidth="1"/>
    <col min="2622" max="2622" width="47.42578125" style="523" customWidth="1"/>
    <col min="2623" max="2626" width="0" style="523" hidden="1" customWidth="1"/>
    <col min="2627" max="2627" width="11.7109375" style="523" customWidth="1"/>
    <col min="2628" max="2628" width="6.42578125" style="523" bestFit="1" customWidth="1"/>
    <col min="2629" max="2629" width="11.7109375" style="523" customWidth="1"/>
    <col min="2630" max="2630" width="0" style="523" hidden="1" customWidth="1"/>
    <col min="2631" max="2631" width="3.7109375" style="523" customWidth="1"/>
    <col min="2632" max="2632" width="11.140625" style="523" bestFit="1" customWidth="1"/>
    <col min="2633" max="2865" width="10.5703125" style="523"/>
    <col min="2866" max="2873" width="0" style="523" hidden="1" customWidth="1"/>
    <col min="2874" max="2876" width="3.7109375" style="523" customWidth="1"/>
    <col min="2877" max="2877" width="12.7109375" style="523" customWidth="1"/>
    <col min="2878" max="2878" width="47.42578125" style="523" customWidth="1"/>
    <col min="2879" max="2882" width="0" style="523" hidden="1" customWidth="1"/>
    <col min="2883" max="2883" width="11.7109375" style="523" customWidth="1"/>
    <col min="2884" max="2884" width="6.42578125" style="523" bestFit="1" customWidth="1"/>
    <col min="2885" max="2885" width="11.7109375" style="523" customWidth="1"/>
    <col min="2886" max="2886" width="0" style="523" hidden="1" customWidth="1"/>
    <col min="2887" max="2887" width="3.7109375" style="523" customWidth="1"/>
    <col min="2888" max="2888" width="11.140625" style="523" bestFit="1" customWidth="1"/>
    <col min="2889" max="3121" width="10.5703125" style="523"/>
    <col min="3122" max="3129" width="0" style="523" hidden="1" customWidth="1"/>
    <col min="3130" max="3132" width="3.7109375" style="523" customWidth="1"/>
    <col min="3133" max="3133" width="12.7109375" style="523" customWidth="1"/>
    <col min="3134" max="3134" width="47.42578125" style="523" customWidth="1"/>
    <col min="3135" max="3138" width="0" style="523" hidden="1" customWidth="1"/>
    <col min="3139" max="3139" width="11.7109375" style="523" customWidth="1"/>
    <col min="3140" max="3140" width="6.42578125" style="523" bestFit="1" customWidth="1"/>
    <col min="3141" max="3141" width="11.7109375" style="523" customWidth="1"/>
    <col min="3142" max="3142" width="0" style="523" hidden="1" customWidth="1"/>
    <col min="3143" max="3143" width="3.7109375" style="523" customWidth="1"/>
    <col min="3144" max="3144" width="11.140625" style="523" bestFit="1" customWidth="1"/>
    <col min="3145" max="3377" width="10.5703125" style="523"/>
    <col min="3378" max="3385" width="0" style="523" hidden="1" customWidth="1"/>
    <col min="3386" max="3388" width="3.7109375" style="523" customWidth="1"/>
    <col min="3389" max="3389" width="12.7109375" style="523" customWidth="1"/>
    <col min="3390" max="3390" width="47.42578125" style="523" customWidth="1"/>
    <col min="3391" max="3394" width="0" style="523" hidden="1" customWidth="1"/>
    <col min="3395" max="3395" width="11.7109375" style="523" customWidth="1"/>
    <col min="3396" max="3396" width="6.42578125" style="523" bestFit="1" customWidth="1"/>
    <col min="3397" max="3397" width="11.7109375" style="523" customWidth="1"/>
    <col min="3398" max="3398" width="0" style="523" hidden="1" customWidth="1"/>
    <col min="3399" max="3399" width="3.7109375" style="523" customWidth="1"/>
    <col min="3400" max="3400" width="11.140625" style="523" bestFit="1" customWidth="1"/>
    <col min="3401" max="3633" width="10.5703125" style="523"/>
    <col min="3634" max="3641" width="0" style="523" hidden="1" customWidth="1"/>
    <col min="3642" max="3644" width="3.7109375" style="523" customWidth="1"/>
    <col min="3645" max="3645" width="12.7109375" style="523" customWidth="1"/>
    <col min="3646" max="3646" width="47.42578125" style="523" customWidth="1"/>
    <col min="3647" max="3650" width="0" style="523" hidden="1" customWidth="1"/>
    <col min="3651" max="3651" width="11.7109375" style="523" customWidth="1"/>
    <col min="3652" max="3652" width="6.42578125" style="523" bestFit="1" customWidth="1"/>
    <col min="3653" max="3653" width="11.7109375" style="523" customWidth="1"/>
    <col min="3654" max="3654" width="0" style="523" hidden="1" customWidth="1"/>
    <col min="3655" max="3655" width="3.7109375" style="523" customWidth="1"/>
    <col min="3656" max="3656" width="11.140625" style="523" bestFit="1" customWidth="1"/>
    <col min="3657" max="3889" width="10.5703125" style="523"/>
    <col min="3890" max="3897" width="0" style="523" hidden="1" customWidth="1"/>
    <col min="3898" max="3900" width="3.7109375" style="523" customWidth="1"/>
    <col min="3901" max="3901" width="12.7109375" style="523" customWidth="1"/>
    <col min="3902" max="3902" width="47.42578125" style="523" customWidth="1"/>
    <col min="3903" max="3906" width="0" style="523" hidden="1" customWidth="1"/>
    <col min="3907" max="3907" width="11.7109375" style="523" customWidth="1"/>
    <col min="3908" max="3908" width="6.42578125" style="523" bestFit="1" customWidth="1"/>
    <col min="3909" max="3909" width="11.7109375" style="523" customWidth="1"/>
    <col min="3910" max="3910" width="0" style="523" hidden="1" customWidth="1"/>
    <col min="3911" max="3911" width="3.7109375" style="523" customWidth="1"/>
    <col min="3912" max="3912" width="11.140625" style="523" bestFit="1" customWidth="1"/>
    <col min="3913" max="4145" width="10.5703125" style="523"/>
    <col min="4146" max="4153" width="0" style="523" hidden="1" customWidth="1"/>
    <col min="4154" max="4156" width="3.7109375" style="523" customWidth="1"/>
    <col min="4157" max="4157" width="12.7109375" style="523" customWidth="1"/>
    <col min="4158" max="4158" width="47.42578125" style="523" customWidth="1"/>
    <col min="4159" max="4162" width="0" style="523" hidden="1" customWidth="1"/>
    <col min="4163" max="4163" width="11.7109375" style="523" customWidth="1"/>
    <col min="4164" max="4164" width="6.42578125" style="523" bestFit="1" customWidth="1"/>
    <col min="4165" max="4165" width="11.7109375" style="523" customWidth="1"/>
    <col min="4166" max="4166" width="0" style="523" hidden="1" customWidth="1"/>
    <col min="4167" max="4167" width="3.7109375" style="523" customWidth="1"/>
    <col min="4168" max="4168" width="11.140625" style="523" bestFit="1" customWidth="1"/>
    <col min="4169" max="4401" width="10.5703125" style="523"/>
    <col min="4402" max="4409" width="0" style="523" hidden="1" customWidth="1"/>
    <col min="4410" max="4412" width="3.7109375" style="523" customWidth="1"/>
    <col min="4413" max="4413" width="12.7109375" style="523" customWidth="1"/>
    <col min="4414" max="4414" width="47.42578125" style="523" customWidth="1"/>
    <col min="4415" max="4418" width="0" style="523" hidden="1" customWidth="1"/>
    <col min="4419" max="4419" width="11.7109375" style="523" customWidth="1"/>
    <col min="4420" max="4420" width="6.42578125" style="523" bestFit="1" customWidth="1"/>
    <col min="4421" max="4421" width="11.7109375" style="523" customWidth="1"/>
    <col min="4422" max="4422" width="0" style="523" hidden="1" customWidth="1"/>
    <col min="4423" max="4423" width="3.7109375" style="523" customWidth="1"/>
    <col min="4424" max="4424" width="11.140625" style="523" bestFit="1" customWidth="1"/>
    <col min="4425" max="4657" width="10.5703125" style="523"/>
    <col min="4658" max="4665" width="0" style="523" hidden="1" customWidth="1"/>
    <col min="4666" max="4668" width="3.7109375" style="523" customWidth="1"/>
    <col min="4669" max="4669" width="12.7109375" style="523" customWidth="1"/>
    <col min="4670" max="4670" width="47.42578125" style="523" customWidth="1"/>
    <col min="4671" max="4674" width="0" style="523" hidden="1" customWidth="1"/>
    <col min="4675" max="4675" width="11.7109375" style="523" customWidth="1"/>
    <col min="4676" max="4676" width="6.42578125" style="523" bestFit="1" customWidth="1"/>
    <col min="4677" max="4677" width="11.7109375" style="523" customWidth="1"/>
    <col min="4678" max="4678" width="0" style="523" hidden="1" customWidth="1"/>
    <col min="4679" max="4679" width="3.7109375" style="523" customWidth="1"/>
    <col min="4680" max="4680" width="11.140625" style="523" bestFit="1" customWidth="1"/>
    <col min="4681" max="4913" width="10.5703125" style="523"/>
    <col min="4914" max="4921" width="0" style="523" hidden="1" customWidth="1"/>
    <col min="4922" max="4924" width="3.7109375" style="523" customWidth="1"/>
    <col min="4925" max="4925" width="12.7109375" style="523" customWidth="1"/>
    <col min="4926" max="4926" width="47.42578125" style="523" customWidth="1"/>
    <col min="4927" max="4930" width="0" style="523" hidden="1" customWidth="1"/>
    <col min="4931" max="4931" width="11.7109375" style="523" customWidth="1"/>
    <col min="4932" max="4932" width="6.42578125" style="523" bestFit="1" customWidth="1"/>
    <col min="4933" max="4933" width="11.7109375" style="523" customWidth="1"/>
    <col min="4934" max="4934" width="0" style="523" hidden="1" customWidth="1"/>
    <col min="4935" max="4935" width="3.7109375" style="523" customWidth="1"/>
    <col min="4936" max="4936" width="11.140625" style="523" bestFit="1" customWidth="1"/>
    <col min="4937" max="5169" width="10.5703125" style="523"/>
    <col min="5170" max="5177" width="0" style="523" hidden="1" customWidth="1"/>
    <col min="5178" max="5180" width="3.7109375" style="523" customWidth="1"/>
    <col min="5181" max="5181" width="12.7109375" style="523" customWidth="1"/>
    <col min="5182" max="5182" width="47.42578125" style="523" customWidth="1"/>
    <col min="5183" max="5186" width="0" style="523" hidden="1" customWidth="1"/>
    <col min="5187" max="5187" width="11.7109375" style="523" customWidth="1"/>
    <col min="5188" max="5188" width="6.42578125" style="523" bestFit="1" customWidth="1"/>
    <col min="5189" max="5189" width="11.7109375" style="523" customWidth="1"/>
    <col min="5190" max="5190" width="0" style="523" hidden="1" customWidth="1"/>
    <col min="5191" max="5191" width="3.7109375" style="523" customWidth="1"/>
    <col min="5192" max="5192" width="11.140625" style="523" bestFit="1" customWidth="1"/>
    <col min="5193" max="5425" width="10.5703125" style="523"/>
    <col min="5426" max="5433" width="0" style="523" hidden="1" customWidth="1"/>
    <col min="5434" max="5436" width="3.7109375" style="523" customWidth="1"/>
    <col min="5437" max="5437" width="12.7109375" style="523" customWidth="1"/>
    <col min="5438" max="5438" width="47.42578125" style="523" customWidth="1"/>
    <col min="5439" max="5442" width="0" style="523" hidden="1" customWidth="1"/>
    <col min="5443" max="5443" width="11.7109375" style="523" customWidth="1"/>
    <col min="5444" max="5444" width="6.42578125" style="523" bestFit="1" customWidth="1"/>
    <col min="5445" max="5445" width="11.7109375" style="523" customWidth="1"/>
    <col min="5446" max="5446" width="0" style="523" hidden="1" customWidth="1"/>
    <col min="5447" max="5447" width="3.7109375" style="523" customWidth="1"/>
    <col min="5448" max="5448" width="11.140625" style="523" bestFit="1" customWidth="1"/>
    <col min="5449" max="5681" width="10.5703125" style="523"/>
    <col min="5682" max="5689" width="0" style="523" hidden="1" customWidth="1"/>
    <col min="5690" max="5692" width="3.7109375" style="523" customWidth="1"/>
    <col min="5693" max="5693" width="12.7109375" style="523" customWidth="1"/>
    <col min="5694" max="5694" width="47.42578125" style="523" customWidth="1"/>
    <col min="5695" max="5698" width="0" style="523" hidden="1" customWidth="1"/>
    <col min="5699" max="5699" width="11.7109375" style="523" customWidth="1"/>
    <col min="5700" max="5700" width="6.42578125" style="523" bestFit="1" customWidth="1"/>
    <col min="5701" max="5701" width="11.7109375" style="523" customWidth="1"/>
    <col min="5702" max="5702" width="0" style="523" hidden="1" customWidth="1"/>
    <col min="5703" max="5703" width="3.7109375" style="523" customWidth="1"/>
    <col min="5704" max="5704" width="11.140625" style="523" bestFit="1" customWidth="1"/>
    <col min="5705" max="5937" width="10.5703125" style="523"/>
    <col min="5938" max="5945" width="0" style="523" hidden="1" customWidth="1"/>
    <col min="5946" max="5948" width="3.7109375" style="523" customWidth="1"/>
    <col min="5949" max="5949" width="12.7109375" style="523" customWidth="1"/>
    <col min="5950" max="5950" width="47.42578125" style="523" customWidth="1"/>
    <col min="5951" max="5954" width="0" style="523" hidden="1" customWidth="1"/>
    <col min="5955" max="5955" width="11.7109375" style="523" customWidth="1"/>
    <col min="5956" max="5956" width="6.42578125" style="523" bestFit="1" customWidth="1"/>
    <col min="5957" max="5957" width="11.7109375" style="523" customWidth="1"/>
    <col min="5958" max="5958" width="0" style="523" hidden="1" customWidth="1"/>
    <col min="5959" max="5959" width="3.7109375" style="523" customWidth="1"/>
    <col min="5960" max="5960" width="11.140625" style="523" bestFit="1" customWidth="1"/>
    <col min="5961" max="6193" width="10.5703125" style="523"/>
    <col min="6194" max="6201" width="0" style="523" hidden="1" customWidth="1"/>
    <col min="6202" max="6204" width="3.7109375" style="523" customWidth="1"/>
    <col min="6205" max="6205" width="12.7109375" style="523" customWidth="1"/>
    <col min="6206" max="6206" width="47.42578125" style="523" customWidth="1"/>
    <col min="6207" max="6210" width="0" style="523" hidden="1" customWidth="1"/>
    <col min="6211" max="6211" width="11.7109375" style="523" customWidth="1"/>
    <col min="6212" max="6212" width="6.42578125" style="523" bestFit="1" customWidth="1"/>
    <col min="6213" max="6213" width="11.7109375" style="523" customWidth="1"/>
    <col min="6214" max="6214" width="0" style="523" hidden="1" customWidth="1"/>
    <col min="6215" max="6215" width="3.7109375" style="523" customWidth="1"/>
    <col min="6216" max="6216" width="11.140625" style="523" bestFit="1" customWidth="1"/>
    <col min="6217" max="6449" width="10.5703125" style="523"/>
    <col min="6450" max="6457" width="0" style="523" hidden="1" customWidth="1"/>
    <col min="6458" max="6460" width="3.7109375" style="523" customWidth="1"/>
    <col min="6461" max="6461" width="12.7109375" style="523" customWidth="1"/>
    <col min="6462" max="6462" width="47.42578125" style="523" customWidth="1"/>
    <col min="6463" max="6466" width="0" style="523" hidden="1" customWidth="1"/>
    <col min="6467" max="6467" width="11.7109375" style="523" customWidth="1"/>
    <col min="6468" max="6468" width="6.42578125" style="523" bestFit="1" customWidth="1"/>
    <col min="6469" max="6469" width="11.7109375" style="523" customWidth="1"/>
    <col min="6470" max="6470" width="0" style="523" hidden="1" customWidth="1"/>
    <col min="6471" max="6471" width="3.7109375" style="523" customWidth="1"/>
    <col min="6472" max="6472" width="11.140625" style="523" bestFit="1" customWidth="1"/>
    <col min="6473" max="6705" width="10.5703125" style="523"/>
    <col min="6706" max="6713" width="0" style="523" hidden="1" customWidth="1"/>
    <col min="6714" max="6716" width="3.7109375" style="523" customWidth="1"/>
    <col min="6717" max="6717" width="12.7109375" style="523" customWidth="1"/>
    <col min="6718" max="6718" width="47.42578125" style="523" customWidth="1"/>
    <col min="6719" max="6722" width="0" style="523" hidden="1" customWidth="1"/>
    <col min="6723" max="6723" width="11.7109375" style="523" customWidth="1"/>
    <col min="6724" max="6724" width="6.42578125" style="523" bestFit="1" customWidth="1"/>
    <col min="6725" max="6725" width="11.7109375" style="523" customWidth="1"/>
    <col min="6726" max="6726" width="0" style="523" hidden="1" customWidth="1"/>
    <col min="6727" max="6727" width="3.7109375" style="523" customWidth="1"/>
    <col min="6728" max="6728" width="11.140625" style="523" bestFit="1" customWidth="1"/>
    <col min="6729" max="6961" width="10.5703125" style="523"/>
    <col min="6962" max="6969" width="0" style="523" hidden="1" customWidth="1"/>
    <col min="6970" max="6972" width="3.7109375" style="523" customWidth="1"/>
    <col min="6973" max="6973" width="12.7109375" style="523" customWidth="1"/>
    <col min="6974" max="6974" width="47.42578125" style="523" customWidth="1"/>
    <col min="6975" max="6978" width="0" style="523" hidden="1" customWidth="1"/>
    <col min="6979" max="6979" width="11.7109375" style="523" customWidth="1"/>
    <col min="6980" max="6980" width="6.42578125" style="523" bestFit="1" customWidth="1"/>
    <col min="6981" max="6981" width="11.7109375" style="523" customWidth="1"/>
    <col min="6982" max="6982" width="0" style="523" hidden="1" customWidth="1"/>
    <col min="6983" max="6983" width="3.7109375" style="523" customWidth="1"/>
    <col min="6984" max="6984" width="11.140625" style="523" bestFit="1" customWidth="1"/>
    <col min="6985" max="7217" width="10.5703125" style="523"/>
    <col min="7218" max="7225" width="0" style="523" hidden="1" customWidth="1"/>
    <col min="7226" max="7228" width="3.7109375" style="523" customWidth="1"/>
    <col min="7229" max="7229" width="12.7109375" style="523" customWidth="1"/>
    <col min="7230" max="7230" width="47.42578125" style="523" customWidth="1"/>
    <col min="7231" max="7234" width="0" style="523" hidden="1" customWidth="1"/>
    <col min="7235" max="7235" width="11.7109375" style="523" customWidth="1"/>
    <col min="7236" max="7236" width="6.42578125" style="523" bestFit="1" customWidth="1"/>
    <col min="7237" max="7237" width="11.7109375" style="523" customWidth="1"/>
    <col min="7238" max="7238" width="0" style="523" hidden="1" customWidth="1"/>
    <col min="7239" max="7239" width="3.7109375" style="523" customWidth="1"/>
    <col min="7240" max="7240" width="11.140625" style="523" bestFit="1" customWidth="1"/>
    <col min="7241" max="7473" width="10.5703125" style="523"/>
    <col min="7474" max="7481" width="0" style="523" hidden="1" customWidth="1"/>
    <col min="7482" max="7484" width="3.7109375" style="523" customWidth="1"/>
    <col min="7485" max="7485" width="12.7109375" style="523" customWidth="1"/>
    <col min="7486" max="7486" width="47.42578125" style="523" customWidth="1"/>
    <col min="7487" max="7490" width="0" style="523" hidden="1" customWidth="1"/>
    <col min="7491" max="7491" width="11.7109375" style="523" customWidth="1"/>
    <col min="7492" max="7492" width="6.42578125" style="523" bestFit="1" customWidth="1"/>
    <col min="7493" max="7493" width="11.7109375" style="523" customWidth="1"/>
    <col min="7494" max="7494" width="0" style="523" hidden="1" customWidth="1"/>
    <col min="7495" max="7495" width="3.7109375" style="523" customWidth="1"/>
    <col min="7496" max="7496" width="11.140625" style="523" bestFit="1" customWidth="1"/>
    <col min="7497" max="7729" width="10.5703125" style="523"/>
    <col min="7730" max="7737" width="0" style="523" hidden="1" customWidth="1"/>
    <col min="7738" max="7740" width="3.7109375" style="523" customWidth="1"/>
    <col min="7741" max="7741" width="12.7109375" style="523" customWidth="1"/>
    <col min="7742" max="7742" width="47.42578125" style="523" customWidth="1"/>
    <col min="7743" max="7746" width="0" style="523" hidden="1" customWidth="1"/>
    <col min="7747" max="7747" width="11.7109375" style="523" customWidth="1"/>
    <col min="7748" max="7748" width="6.42578125" style="523" bestFit="1" customWidth="1"/>
    <col min="7749" max="7749" width="11.7109375" style="523" customWidth="1"/>
    <col min="7750" max="7750" width="0" style="523" hidden="1" customWidth="1"/>
    <col min="7751" max="7751" width="3.7109375" style="523" customWidth="1"/>
    <col min="7752" max="7752" width="11.140625" style="523" bestFit="1" customWidth="1"/>
    <col min="7753" max="7985" width="10.5703125" style="523"/>
    <col min="7986" max="7993" width="0" style="523" hidden="1" customWidth="1"/>
    <col min="7994" max="7996" width="3.7109375" style="523" customWidth="1"/>
    <col min="7997" max="7997" width="12.7109375" style="523" customWidth="1"/>
    <col min="7998" max="7998" width="47.42578125" style="523" customWidth="1"/>
    <col min="7999" max="8002" width="0" style="523" hidden="1" customWidth="1"/>
    <col min="8003" max="8003" width="11.7109375" style="523" customWidth="1"/>
    <col min="8004" max="8004" width="6.42578125" style="523" bestFit="1" customWidth="1"/>
    <col min="8005" max="8005" width="11.7109375" style="523" customWidth="1"/>
    <col min="8006" max="8006" width="0" style="523" hidden="1" customWidth="1"/>
    <col min="8007" max="8007" width="3.7109375" style="523" customWidth="1"/>
    <col min="8008" max="8008" width="11.140625" style="523" bestFit="1" customWidth="1"/>
    <col min="8009" max="8241" width="10.5703125" style="523"/>
    <col min="8242" max="8249" width="0" style="523" hidden="1" customWidth="1"/>
    <col min="8250" max="8252" width="3.7109375" style="523" customWidth="1"/>
    <col min="8253" max="8253" width="12.7109375" style="523" customWidth="1"/>
    <col min="8254" max="8254" width="47.42578125" style="523" customWidth="1"/>
    <col min="8255" max="8258" width="0" style="523" hidden="1" customWidth="1"/>
    <col min="8259" max="8259" width="11.7109375" style="523" customWidth="1"/>
    <col min="8260" max="8260" width="6.42578125" style="523" bestFit="1" customWidth="1"/>
    <col min="8261" max="8261" width="11.7109375" style="523" customWidth="1"/>
    <col min="8262" max="8262" width="0" style="523" hidden="1" customWidth="1"/>
    <col min="8263" max="8263" width="3.7109375" style="523" customWidth="1"/>
    <col min="8264" max="8264" width="11.140625" style="523" bestFit="1" customWidth="1"/>
    <col min="8265" max="8497" width="10.5703125" style="523"/>
    <col min="8498" max="8505" width="0" style="523" hidden="1" customWidth="1"/>
    <col min="8506" max="8508" width="3.7109375" style="523" customWidth="1"/>
    <col min="8509" max="8509" width="12.7109375" style="523" customWidth="1"/>
    <col min="8510" max="8510" width="47.42578125" style="523" customWidth="1"/>
    <col min="8511" max="8514" width="0" style="523" hidden="1" customWidth="1"/>
    <col min="8515" max="8515" width="11.7109375" style="523" customWidth="1"/>
    <col min="8516" max="8516" width="6.42578125" style="523" bestFit="1" customWidth="1"/>
    <col min="8517" max="8517" width="11.7109375" style="523" customWidth="1"/>
    <col min="8518" max="8518" width="0" style="523" hidden="1" customWidth="1"/>
    <col min="8519" max="8519" width="3.7109375" style="523" customWidth="1"/>
    <col min="8520" max="8520" width="11.140625" style="523" bestFit="1" customWidth="1"/>
    <col min="8521" max="8753" width="10.5703125" style="523"/>
    <col min="8754" max="8761" width="0" style="523" hidden="1" customWidth="1"/>
    <col min="8762" max="8764" width="3.7109375" style="523" customWidth="1"/>
    <col min="8765" max="8765" width="12.7109375" style="523" customWidth="1"/>
    <col min="8766" max="8766" width="47.42578125" style="523" customWidth="1"/>
    <col min="8767" max="8770" width="0" style="523" hidden="1" customWidth="1"/>
    <col min="8771" max="8771" width="11.7109375" style="523" customWidth="1"/>
    <col min="8772" max="8772" width="6.42578125" style="523" bestFit="1" customWidth="1"/>
    <col min="8773" max="8773" width="11.7109375" style="523" customWidth="1"/>
    <col min="8774" max="8774" width="0" style="523" hidden="1" customWidth="1"/>
    <col min="8775" max="8775" width="3.7109375" style="523" customWidth="1"/>
    <col min="8776" max="8776" width="11.140625" style="523" bestFit="1" customWidth="1"/>
    <col min="8777" max="9009" width="10.5703125" style="523"/>
    <col min="9010" max="9017" width="0" style="523" hidden="1" customWidth="1"/>
    <col min="9018" max="9020" width="3.7109375" style="523" customWidth="1"/>
    <col min="9021" max="9021" width="12.7109375" style="523" customWidth="1"/>
    <col min="9022" max="9022" width="47.42578125" style="523" customWidth="1"/>
    <col min="9023" max="9026" width="0" style="523" hidden="1" customWidth="1"/>
    <col min="9027" max="9027" width="11.7109375" style="523" customWidth="1"/>
    <col min="9028" max="9028" width="6.42578125" style="523" bestFit="1" customWidth="1"/>
    <col min="9029" max="9029" width="11.7109375" style="523" customWidth="1"/>
    <col min="9030" max="9030" width="0" style="523" hidden="1" customWidth="1"/>
    <col min="9031" max="9031" width="3.7109375" style="523" customWidth="1"/>
    <col min="9032" max="9032" width="11.140625" style="523" bestFit="1" customWidth="1"/>
    <col min="9033" max="9265" width="10.5703125" style="523"/>
    <col min="9266" max="9273" width="0" style="523" hidden="1" customWidth="1"/>
    <col min="9274" max="9276" width="3.7109375" style="523" customWidth="1"/>
    <col min="9277" max="9277" width="12.7109375" style="523" customWidth="1"/>
    <col min="9278" max="9278" width="47.42578125" style="523" customWidth="1"/>
    <col min="9279" max="9282" width="0" style="523" hidden="1" customWidth="1"/>
    <col min="9283" max="9283" width="11.7109375" style="523" customWidth="1"/>
    <col min="9284" max="9284" width="6.42578125" style="523" bestFit="1" customWidth="1"/>
    <col min="9285" max="9285" width="11.7109375" style="523" customWidth="1"/>
    <col min="9286" max="9286" width="0" style="523" hidden="1" customWidth="1"/>
    <col min="9287" max="9287" width="3.7109375" style="523" customWidth="1"/>
    <col min="9288" max="9288" width="11.140625" style="523" bestFit="1" customWidth="1"/>
    <col min="9289" max="9521" width="10.5703125" style="523"/>
    <col min="9522" max="9529" width="0" style="523" hidden="1" customWidth="1"/>
    <col min="9530" max="9532" width="3.7109375" style="523" customWidth="1"/>
    <col min="9533" max="9533" width="12.7109375" style="523" customWidth="1"/>
    <col min="9534" max="9534" width="47.42578125" style="523" customWidth="1"/>
    <col min="9535" max="9538" width="0" style="523" hidden="1" customWidth="1"/>
    <col min="9539" max="9539" width="11.7109375" style="523" customWidth="1"/>
    <col min="9540" max="9540" width="6.42578125" style="523" bestFit="1" customWidth="1"/>
    <col min="9541" max="9541" width="11.7109375" style="523" customWidth="1"/>
    <col min="9542" max="9542" width="0" style="523" hidden="1" customWidth="1"/>
    <col min="9543" max="9543" width="3.7109375" style="523" customWidth="1"/>
    <col min="9544" max="9544" width="11.140625" style="523" bestFit="1" customWidth="1"/>
    <col min="9545" max="9777" width="10.5703125" style="523"/>
    <col min="9778" max="9785" width="0" style="523" hidden="1" customWidth="1"/>
    <col min="9786" max="9788" width="3.7109375" style="523" customWidth="1"/>
    <col min="9789" max="9789" width="12.7109375" style="523" customWidth="1"/>
    <col min="9790" max="9790" width="47.42578125" style="523" customWidth="1"/>
    <col min="9791" max="9794" width="0" style="523" hidden="1" customWidth="1"/>
    <col min="9795" max="9795" width="11.7109375" style="523" customWidth="1"/>
    <col min="9796" max="9796" width="6.42578125" style="523" bestFit="1" customWidth="1"/>
    <col min="9797" max="9797" width="11.7109375" style="523" customWidth="1"/>
    <col min="9798" max="9798" width="0" style="523" hidden="1" customWidth="1"/>
    <col min="9799" max="9799" width="3.7109375" style="523" customWidth="1"/>
    <col min="9800" max="9800" width="11.140625" style="523" bestFit="1" customWidth="1"/>
    <col min="9801" max="10033" width="10.5703125" style="523"/>
    <col min="10034" max="10041" width="0" style="523" hidden="1" customWidth="1"/>
    <col min="10042" max="10044" width="3.7109375" style="523" customWidth="1"/>
    <col min="10045" max="10045" width="12.7109375" style="523" customWidth="1"/>
    <col min="10046" max="10046" width="47.42578125" style="523" customWidth="1"/>
    <col min="10047" max="10050" width="0" style="523" hidden="1" customWidth="1"/>
    <col min="10051" max="10051" width="11.7109375" style="523" customWidth="1"/>
    <col min="10052" max="10052" width="6.42578125" style="523" bestFit="1" customWidth="1"/>
    <col min="10053" max="10053" width="11.7109375" style="523" customWidth="1"/>
    <col min="10054" max="10054" width="0" style="523" hidden="1" customWidth="1"/>
    <col min="10055" max="10055" width="3.7109375" style="523" customWidth="1"/>
    <col min="10056" max="10056" width="11.140625" style="523" bestFit="1" customWidth="1"/>
    <col min="10057" max="10289" width="10.5703125" style="523"/>
    <col min="10290" max="10297" width="0" style="523" hidden="1" customWidth="1"/>
    <col min="10298" max="10300" width="3.7109375" style="523" customWidth="1"/>
    <col min="10301" max="10301" width="12.7109375" style="523" customWidth="1"/>
    <col min="10302" max="10302" width="47.42578125" style="523" customWidth="1"/>
    <col min="10303" max="10306" width="0" style="523" hidden="1" customWidth="1"/>
    <col min="10307" max="10307" width="11.7109375" style="523" customWidth="1"/>
    <col min="10308" max="10308" width="6.42578125" style="523" bestFit="1" customWidth="1"/>
    <col min="10309" max="10309" width="11.7109375" style="523" customWidth="1"/>
    <col min="10310" max="10310" width="0" style="523" hidden="1" customWidth="1"/>
    <col min="10311" max="10311" width="3.7109375" style="523" customWidth="1"/>
    <col min="10312" max="10312" width="11.140625" style="523" bestFit="1" customWidth="1"/>
    <col min="10313" max="10545" width="10.5703125" style="523"/>
    <col min="10546" max="10553" width="0" style="523" hidden="1" customWidth="1"/>
    <col min="10554" max="10556" width="3.7109375" style="523" customWidth="1"/>
    <col min="10557" max="10557" width="12.7109375" style="523" customWidth="1"/>
    <col min="10558" max="10558" width="47.42578125" style="523" customWidth="1"/>
    <col min="10559" max="10562" width="0" style="523" hidden="1" customWidth="1"/>
    <col min="10563" max="10563" width="11.7109375" style="523" customWidth="1"/>
    <col min="10564" max="10564" width="6.42578125" style="523" bestFit="1" customWidth="1"/>
    <col min="10565" max="10565" width="11.7109375" style="523" customWidth="1"/>
    <col min="10566" max="10566" width="0" style="523" hidden="1" customWidth="1"/>
    <col min="10567" max="10567" width="3.7109375" style="523" customWidth="1"/>
    <col min="10568" max="10568" width="11.140625" style="523" bestFit="1" customWidth="1"/>
    <col min="10569" max="10801" width="10.5703125" style="523"/>
    <col min="10802" max="10809" width="0" style="523" hidden="1" customWidth="1"/>
    <col min="10810" max="10812" width="3.7109375" style="523" customWidth="1"/>
    <col min="10813" max="10813" width="12.7109375" style="523" customWidth="1"/>
    <col min="10814" max="10814" width="47.42578125" style="523" customWidth="1"/>
    <col min="10815" max="10818" width="0" style="523" hidden="1" customWidth="1"/>
    <col min="10819" max="10819" width="11.7109375" style="523" customWidth="1"/>
    <col min="10820" max="10820" width="6.42578125" style="523" bestFit="1" customWidth="1"/>
    <col min="10821" max="10821" width="11.7109375" style="523" customWidth="1"/>
    <col min="10822" max="10822" width="0" style="523" hidden="1" customWidth="1"/>
    <col min="10823" max="10823" width="3.7109375" style="523" customWidth="1"/>
    <col min="10824" max="10824" width="11.140625" style="523" bestFit="1" customWidth="1"/>
    <col min="10825" max="11057" width="10.5703125" style="523"/>
    <col min="11058" max="11065" width="0" style="523" hidden="1" customWidth="1"/>
    <col min="11066" max="11068" width="3.7109375" style="523" customWidth="1"/>
    <col min="11069" max="11069" width="12.7109375" style="523" customWidth="1"/>
    <col min="11070" max="11070" width="47.42578125" style="523" customWidth="1"/>
    <col min="11071" max="11074" width="0" style="523" hidden="1" customWidth="1"/>
    <col min="11075" max="11075" width="11.7109375" style="523" customWidth="1"/>
    <col min="11076" max="11076" width="6.42578125" style="523" bestFit="1" customWidth="1"/>
    <col min="11077" max="11077" width="11.7109375" style="523" customWidth="1"/>
    <col min="11078" max="11078" width="0" style="523" hidden="1" customWidth="1"/>
    <col min="11079" max="11079" width="3.7109375" style="523" customWidth="1"/>
    <col min="11080" max="11080" width="11.140625" style="523" bestFit="1" customWidth="1"/>
    <col min="11081" max="11313" width="10.5703125" style="523"/>
    <col min="11314" max="11321" width="0" style="523" hidden="1" customWidth="1"/>
    <col min="11322" max="11324" width="3.7109375" style="523" customWidth="1"/>
    <col min="11325" max="11325" width="12.7109375" style="523" customWidth="1"/>
    <col min="11326" max="11326" width="47.42578125" style="523" customWidth="1"/>
    <col min="11327" max="11330" width="0" style="523" hidden="1" customWidth="1"/>
    <col min="11331" max="11331" width="11.7109375" style="523" customWidth="1"/>
    <col min="11332" max="11332" width="6.42578125" style="523" bestFit="1" customWidth="1"/>
    <col min="11333" max="11333" width="11.7109375" style="523" customWidth="1"/>
    <col min="11334" max="11334" width="0" style="523" hidden="1" customWidth="1"/>
    <col min="11335" max="11335" width="3.7109375" style="523" customWidth="1"/>
    <col min="11336" max="11336" width="11.140625" style="523" bestFit="1" customWidth="1"/>
    <col min="11337" max="11569" width="10.5703125" style="523"/>
    <col min="11570" max="11577" width="0" style="523" hidden="1" customWidth="1"/>
    <col min="11578" max="11580" width="3.7109375" style="523" customWidth="1"/>
    <col min="11581" max="11581" width="12.7109375" style="523" customWidth="1"/>
    <col min="11582" max="11582" width="47.42578125" style="523" customWidth="1"/>
    <col min="11583" max="11586" width="0" style="523" hidden="1" customWidth="1"/>
    <col min="11587" max="11587" width="11.7109375" style="523" customWidth="1"/>
    <col min="11588" max="11588" width="6.42578125" style="523" bestFit="1" customWidth="1"/>
    <col min="11589" max="11589" width="11.7109375" style="523" customWidth="1"/>
    <col min="11590" max="11590" width="0" style="523" hidden="1" customWidth="1"/>
    <col min="11591" max="11591" width="3.7109375" style="523" customWidth="1"/>
    <col min="11592" max="11592" width="11.140625" style="523" bestFit="1" customWidth="1"/>
    <col min="11593" max="11825" width="10.5703125" style="523"/>
    <col min="11826" max="11833" width="0" style="523" hidden="1" customWidth="1"/>
    <col min="11834" max="11836" width="3.7109375" style="523" customWidth="1"/>
    <col min="11837" max="11837" width="12.7109375" style="523" customWidth="1"/>
    <col min="11838" max="11838" width="47.42578125" style="523" customWidth="1"/>
    <col min="11839" max="11842" width="0" style="523" hidden="1" customWidth="1"/>
    <col min="11843" max="11843" width="11.7109375" style="523" customWidth="1"/>
    <col min="11844" max="11844" width="6.42578125" style="523" bestFit="1" customWidth="1"/>
    <col min="11845" max="11845" width="11.7109375" style="523" customWidth="1"/>
    <col min="11846" max="11846" width="0" style="523" hidden="1" customWidth="1"/>
    <col min="11847" max="11847" width="3.7109375" style="523" customWidth="1"/>
    <col min="11848" max="11848" width="11.140625" style="523" bestFit="1" customWidth="1"/>
    <col min="11849" max="12081" width="10.5703125" style="523"/>
    <col min="12082" max="12089" width="0" style="523" hidden="1" customWidth="1"/>
    <col min="12090" max="12092" width="3.7109375" style="523" customWidth="1"/>
    <col min="12093" max="12093" width="12.7109375" style="523" customWidth="1"/>
    <col min="12094" max="12094" width="47.42578125" style="523" customWidth="1"/>
    <col min="12095" max="12098" width="0" style="523" hidden="1" customWidth="1"/>
    <col min="12099" max="12099" width="11.7109375" style="523" customWidth="1"/>
    <col min="12100" max="12100" width="6.42578125" style="523" bestFit="1" customWidth="1"/>
    <col min="12101" max="12101" width="11.7109375" style="523" customWidth="1"/>
    <col min="12102" max="12102" width="0" style="523" hidden="1" customWidth="1"/>
    <col min="12103" max="12103" width="3.7109375" style="523" customWidth="1"/>
    <col min="12104" max="12104" width="11.140625" style="523" bestFit="1" customWidth="1"/>
    <col min="12105" max="12337" width="10.5703125" style="523"/>
    <col min="12338" max="12345" width="0" style="523" hidden="1" customWidth="1"/>
    <col min="12346" max="12348" width="3.7109375" style="523" customWidth="1"/>
    <col min="12349" max="12349" width="12.7109375" style="523" customWidth="1"/>
    <col min="12350" max="12350" width="47.42578125" style="523" customWidth="1"/>
    <col min="12351" max="12354" width="0" style="523" hidden="1" customWidth="1"/>
    <col min="12355" max="12355" width="11.7109375" style="523" customWidth="1"/>
    <col min="12356" max="12356" width="6.42578125" style="523" bestFit="1" customWidth="1"/>
    <col min="12357" max="12357" width="11.7109375" style="523" customWidth="1"/>
    <col min="12358" max="12358" width="0" style="523" hidden="1" customWidth="1"/>
    <col min="12359" max="12359" width="3.7109375" style="523" customWidth="1"/>
    <col min="12360" max="12360" width="11.140625" style="523" bestFit="1" customWidth="1"/>
    <col min="12361" max="12593" width="10.5703125" style="523"/>
    <col min="12594" max="12601" width="0" style="523" hidden="1" customWidth="1"/>
    <col min="12602" max="12604" width="3.7109375" style="523" customWidth="1"/>
    <col min="12605" max="12605" width="12.7109375" style="523" customWidth="1"/>
    <col min="12606" max="12606" width="47.42578125" style="523" customWidth="1"/>
    <col min="12607" max="12610" width="0" style="523" hidden="1" customWidth="1"/>
    <col min="12611" max="12611" width="11.7109375" style="523" customWidth="1"/>
    <col min="12612" max="12612" width="6.42578125" style="523" bestFit="1" customWidth="1"/>
    <col min="12613" max="12613" width="11.7109375" style="523" customWidth="1"/>
    <col min="12614" max="12614" width="0" style="523" hidden="1" customWidth="1"/>
    <col min="12615" max="12615" width="3.7109375" style="523" customWidth="1"/>
    <col min="12616" max="12616" width="11.140625" style="523" bestFit="1" customWidth="1"/>
    <col min="12617" max="12849" width="10.5703125" style="523"/>
    <col min="12850" max="12857" width="0" style="523" hidden="1" customWidth="1"/>
    <col min="12858" max="12860" width="3.7109375" style="523" customWidth="1"/>
    <col min="12861" max="12861" width="12.7109375" style="523" customWidth="1"/>
    <col min="12862" max="12862" width="47.42578125" style="523" customWidth="1"/>
    <col min="12863" max="12866" width="0" style="523" hidden="1" customWidth="1"/>
    <col min="12867" max="12867" width="11.7109375" style="523" customWidth="1"/>
    <col min="12868" max="12868" width="6.42578125" style="523" bestFit="1" customWidth="1"/>
    <col min="12869" max="12869" width="11.7109375" style="523" customWidth="1"/>
    <col min="12870" max="12870" width="0" style="523" hidden="1" customWidth="1"/>
    <col min="12871" max="12871" width="3.7109375" style="523" customWidth="1"/>
    <col min="12872" max="12872" width="11.140625" style="523" bestFit="1" customWidth="1"/>
    <col min="12873" max="13105" width="10.5703125" style="523"/>
    <col min="13106" max="13113" width="0" style="523" hidden="1" customWidth="1"/>
    <col min="13114" max="13116" width="3.7109375" style="523" customWidth="1"/>
    <col min="13117" max="13117" width="12.7109375" style="523" customWidth="1"/>
    <col min="13118" max="13118" width="47.42578125" style="523" customWidth="1"/>
    <col min="13119" max="13122" width="0" style="523" hidden="1" customWidth="1"/>
    <col min="13123" max="13123" width="11.7109375" style="523" customWidth="1"/>
    <col min="13124" max="13124" width="6.42578125" style="523" bestFit="1" customWidth="1"/>
    <col min="13125" max="13125" width="11.7109375" style="523" customWidth="1"/>
    <col min="13126" max="13126" width="0" style="523" hidden="1" customWidth="1"/>
    <col min="13127" max="13127" width="3.7109375" style="523" customWidth="1"/>
    <col min="13128" max="13128" width="11.140625" style="523" bestFit="1" customWidth="1"/>
    <col min="13129" max="13361" width="10.5703125" style="523"/>
    <col min="13362" max="13369" width="0" style="523" hidden="1" customWidth="1"/>
    <col min="13370" max="13372" width="3.7109375" style="523" customWidth="1"/>
    <col min="13373" max="13373" width="12.7109375" style="523" customWidth="1"/>
    <col min="13374" max="13374" width="47.42578125" style="523" customWidth="1"/>
    <col min="13375" max="13378" width="0" style="523" hidden="1" customWidth="1"/>
    <col min="13379" max="13379" width="11.7109375" style="523" customWidth="1"/>
    <col min="13380" max="13380" width="6.42578125" style="523" bestFit="1" customWidth="1"/>
    <col min="13381" max="13381" width="11.7109375" style="523" customWidth="1"/>
    <col min="13382" max="13382" width="0" style="523" hidden="1" customWidth="1"/>
    <col min="13383" max="13383" width="3.7109375" style="523" customWidth="1"/>
    <col min="13384" max="13384" width="11.140625" style="523" bestFit="1" customWidth="1"/>
    <col min="13385" max="13617" width="10.5703125" style="523"/>
    <col min="13618" max="13625" width="0" style="523" hidden="1" customWidth="1"/>
    <col min="13626" max="13628" width="3.7109375" style="523" customWidth="1"/>
    <col min="13629" max="13629" width="12.7109375" style="523" customWidth="1"/>
    <col min="13630" max="13630" width="47.42578125" style="523" customWidth="1"/>
    <col min="13631" max="13634" width="0" style="523" hidden="1" customWidth="1"/>
    <col min="13635" max="13635" width="11.7109375" style="523" customWidth="1"/>
    <col min="13636" max="13636" width="6.42578125" style="523" bestFit="1" customWidth="1"/>
    <col min="13637" max="13637" width="11.7109375" style="523" customWidth="1"/>
    <col min="13638" max="13638" width="0" style="523" hidden="1" customWidth="1"/>
    <col min="13639" max="13639" width="3.7109375" style="523" customWidth="1"/>
    <col min="13640" max="13640" width="11.140625" style="523" bestFit="1" customWidth="1"/>
    <col min="13641" max="13873" width="10.5703125" style="523"/>
    <col min="13874" max="13881" width="0" style="523" hidden="1" customWidth="1"/>
    <col min="13882" max="13884" width="3.7109375" style="523" customWidth="1"/>
    <col min="13885" max="13885" width="12.7109375" style="523" customWidth="1"/>
    <col min="13886" max="13886" width="47.42578125" style="523" customWidth="1"/>
    <col min="13887" max="13890" width="0" style="523" hidden="1" customWidth="1"/>
    <col min="13891" max="13891" width="11.7109375" style="523" customWidth="1"/>
    <col min="13892" max="13892" width="6.42578125" style="523" bestFit="1" customWidth="1"/>
    <col min="13893" max="13893" width="11.7109375" style="523" customWidth="1"/>
    <col min="13894" max="13894" width="0" style="523" hidden="1" customWidth="1"/>
    <col min="13895" max="13895" width="3.7109375" style="523" customWidth="1"/>
    <col min="13896" max="13896" width="11.140625" style="523" bestFit="1" customWidth="1"/>
    <col min="13897" max="14129" width="10.5703125" style="523"/>
    <col min="14130" max="14137" width="0" style="523" hidden="1" customWidth="1"/>
    <col min="14138" max="14140" width="3.7109375" style="523" customWidth="1"/>
    <col min="14141" max="14141" width="12.7109375" style="523" customWidth="1"/>
    <col min="14142" max="14142" width="47.42578125" style="523" customWidth="1"/>
    <col min="14143" max="14146" width="0" style="523" hidden="1" customWidth="1"/>
    <col min="14147" max="14147" width="11.7109375" style="523" customWidth="1"/>
    <col min="14148" max="14148" width="6.42578125" style="523" bestFit="1" customWidth="1"/>
    <col min="14149" max="14149" width="11.7109375" style="523" customWidth="1"/>
    <col min="14150" max="14150" width="0" style="523" hidden="1" customWidth="1"/>
    <col min="14151" max="14151" width="3.7109375" style="523" customWidth="1"/>
    <col min="14152" max="14152" width="11.140625" style="523" bestFit="1" customWidth="1"/>
    <col min="14153" max="14385" width="10.5703125" style="523"/>
    <col min="14386" max="14393" width="0" style="523" hidden="1" customWidth="1"/>
    <col min="14394" max="14396" width="3.7109375" style="523" customWidth="1"/>
    <col min="14397" max="14397" width="12.7109375" style="523" customWidth="1"/>
    <col min="14398" max="14398" width="47.42578125" style="523" customWidth="1"/>
    <col min="14399" max="14402" width="0" style="523" hidden="1" customWidth="1"/>
    <col min="14403" max="14403" width="11.7109375" style="523" customWidth="1"/>
    <col min="14404" max="14404" width="6.42578125" style="523" bestFit="1" customWidth="1"/>
    <col min="14405" max="14405" width="11.7109375" style="523" customWidth="1"/>
    <col min="14406" max="14406" width="0" style="523" hidden="1" customWidth="1"/>
    <col min="14407" max="14407" width="3.7109375" style="523" customWidth="1"/>
    <col min="14408" max="14408" width="11.140625" style="523" bestFit="1" customWidth="1"/>
    <col min="14409" max="14641" width="10.5703125" style="523"/>
    <col min="14642" max="14649" width="0" style="523" hidden="1" customWidth="1"/>
    <col min="14650" max="14652" width="3.7109375" style="523" customWidth="1"/>
    <col min="14653" max="14653" width="12.7109375" style="523" customWidth="1"/>
    <col min="14654" max="14654" width="47.42578125" style="523" customWidth="1"/>
    <col min="14655" max="14658" width="0" style="523" hidden="1" customWidth="1"/>
    <col min="14659" max="14659" width="11.7109375" style="523" customWidth="1"/>
    <col min="14660" max="14660" width="6.42578125" style="523" bestFit="1" customWidth="1"/>
    <col min="14661" max="14661" width="11.7109375" style="523" customWidth="1"/>
    <col min="14662" max="14662" width="0" style="523" hidden="1" customWidth="1"/>
    <col min="14663" max="14663" width="3.7109375" style="523" customWidth="1"/>
    <col min="14664" max="14664" width="11.140625" style="523" bestFit="1" customWidth="1"/>
    <col min="14665" max="14897" width="10.5703125" style="523"/>
    <col min="14898" max="14905" width="0" style="523" hidden="1" customWidth="1"/>
    <col min="14906" max="14908" width="3.7109375" style="523" customWidth="1"/>
    <col min="14909" max="14909" width="12.7109375" style="523" customWidth="1"/>
    <col min="14910" max="14910" width="47.42578125" style="523" customWidth="1"/>
    <col min="14911" max="14914" width="0" style="523" hidden="1" customWidth="1"/>
    <col min="14915" max="14915" width="11.7109375" style="523" customWidth="1"/>
    <col min="14916" max="14916" width="6.42578125" style="523" bestFit="1" customWidth="1"/>
    <col min="14917" max="14917" width="11.7109375" style="523" customWidth="1"/>
    <col min="14918" max="14918" width="0" style="523" hidden="1" customWidth="1"/>
    <col min="14919" max="14919" width="3.7109375" style="523" customWidth="1"/>
    <col min="14920" max="14920" width="11.140625" style="523" bestFit="1" customWidth="1"/>
    <col min="14921" max="15153" width="10.5703125" style="523"/>
    <col min="15154" max="15161" width="0" style="523" hidden="1" customWidth="1"/>
    <col min="15162" max="15164" width="3.7109375" style="523" customWidth="1"/>
    <col min="15165" max="15165" width="12.7109375" style="523" customWidth="1"/>
    <col min="15166" max="15166" width="47.42578125" style="523" customWidth="1"/>
    <col min="15167" max="15170" width="0" style="523" hidden="1" customWidth="1"/>
    <col min="15171" max="15171" width="11.7109375" style="523" customWidth="1"/>
    <col min="15172" max="15172" width="6.42578125" style="523" bestFit="1" customWidth="1"/>
    <col min="15173" max="15173" width="11.7109375" style="523" customWidth="1"/>
    <col min="15174" max="15174" width="0" style="523" hidden="1" customWidth="1"/>
    <col min="15175" max="15175" width="3.7109375" style="523" customWidth="1"/>
    <col min="15176" max="15176" width="11.140625" style="523" bestFit="1" customWidth="1"/>
    <col min="15177" max="15409" width="10.5703125" style="523"/>
    <col min="15410" max="15417" width="0" style="523" hidden="1" customWidth="1"/>
    <col min="15418" max="15420" width="3.7109375" style="523" customWidth="1"/>
    <col min="15421" max="15421" width="12.7109375" style="523" customWidth="1"/>
    <col min="15422" max="15422" width="47.42578125" style="523" customWidth="1"/>
    <col min="15423" max="15426" width="0" style="523" hidden="1" customWidth="1"/>
    <col min="15427" max="15427" width="11.7109375" style="523" customWidth="1"/>
    <col min="15428" max="15428" width="6.42578125" style="523" bestFit="1" customWidth="1"/>
    <col min="15429" max="15429" width="11.7109375" style="523" customWidth="1"/>
    <col min="15430" max="15430" width="0" style="523" hidden="1" customWidth="1"/>
    <col min="15431" max="15431" width="3.7109375" style="523" customWidth="1"/>
    <col min="15432" max="15432" width="11.140625" style="523" bestFit="1" customWidth="1"/>
    <col min="15433" max="15665" width="10.5703125" style="523"/>
    <col min="15666" max="15673" width="0" style="523" hidden="1" customWidth="1"/>
    <col min="15674" max="15676" width="3.7109375" style="523" customWidth="1"/>
    <col min="15677" max="15677" width="12.7109375" style="523" customWidth="1"/>
    <col min="15678" max="15678" width="47.42578125" style="523" customWidth="1"/>
    <col min="15679" max="15682" width="0" style="523" hidden="1" customWidth="1"/>
    <col min="15683" max="15683" width="11.7109375" style="523" customWidth="1"/>
    <col min="15684" max="15684" width="6.42578125" style="523" bestFit="1" customWidth="1"/>
    <col min="15685" max="15685" width="11.7109375" style="523" customWidth="1"/>
    <col min="15686" max="15686" width="0" style="523" hidden="1" customWidth="1"/>
    <col min="15687" max="15687" width="3.7109375" style="523" customWidth="1"/>
    <col min="15688" max="15688" width="11.140625" style="523" bestFit="1" customWidth="1"/>
    <col min="15689" max="15921" width="10.5703125" style="523"/>
    <col min="15922" max="15929" width="0" style="523" hidden="1" customWidth="1"/>
    <col min="15930" max="15932" width="3.7109375" style="523" customWidth="1"/>
    <col min="15933" max="15933" width="12.7109375" style="523" customWidth="1"/>
    <col min="15934" max="15934" width="47.42578125" style="523" customWidth="1"/>
    <col min="15935" max="15938" width="0" style="523" hidden="1" customWidth="1"/>
    <col min="15939" max="15939" width="11.7109375" style="523" customWidth="1"/>
    <col min="15940" max="15940" width="6.42578125" style="523" bestFit="1" customWidth="1"/>
    <col min="15941" max="15941" width="11.7109375" style="523" customWidth="1"/>
    <col min="15942" max="15942" width="0" style="523" hidden="1" customWidth="1"/>
    <col min="15943" max="15943" width="3.7109375" style="523" customWidth="1"/>
    <col min="15944" max="15944" width="11.140625" style="523" bestFit="1" customWidth="1"/>
    <col min="15945" max="16177" width="10.5703125" style="523"/>
    <col min="16178" max="16185" width="0" style="523" hidden="1" customWidth="1"/>
    <col min="16186" max="16188" width="3.7109375" style="523" customWidth="1"/>
    <col min="16189" max="16189" width="12.7109375" style="523" customWidth="1"/>
    <col min="16190" max="16190" width="47.42578125" style="523" customWidth="1"/>
    <col min="16191" max="16194" width="0" style="523" hidden="1" customWidth="1"/>
    <col min="16195" max="16195" width="11.7109375" style="523" customWidth="1"/>
    <col min="16196" max="16196" width="6.42578125" style="523" bestFit="1" customWidth="1"/>
    <col min="16197" max="16197" width="11.7109375" style="523" customWidth="1"/>
    <col min="16198" max="16198" width="0" style="523" hidden="1" customWidth="1"/>
    <col min="16199" max="16199" width="3.7109375" style="523" customWidth="1"/>
    <col min="16200" max="16200" width="11.140625" style="523" bestFit="1" customWidth="1"/>
    <col min="16201" max="16384" width="10.5703125" style="523"/>
  </cols>
  <sheetData>
    <row r="1" spans="1:84" ht="14.25" hidden="1" customHeight="1"/>
    <row r="2" spans="1:84" ht="14.25" hidden="1" customHeight="1"/>
    <row r="3" spans="1:84" ht="14.25" hidden="1" customHeight="1"/>
    <row r="4" spans="1:84"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c r="BE4" s="998"/>
      <c r="BF4" s="998"/>
      <c r="BG4" s="998"/>
      <c r="BH4" s="998"/>
      <c r="BI4" s="998"/>
      <c r="BJ4" s="998"/>
      <c r="BK4" s="991"/>
      <c r="BL4" s="998"/>
      <c r="BM4" s="998"/>
      <c r="BN4" s="998"/>
      <c r="BO4" s="998"/>
      <c r="BP4" s="998"/>
      <c r="BQ4" s="998"/>
      <c r="BR4" s="991"/>
    </row>
    <row r="5" spans="1:84" ht="22.5" customHeight="1">
      <c r="J5" s="529"/>
      <c r="K5" s="529"/>
      <c r="L5" s="1234" t="s">
        <v>657</v>
      </c>
      <c r="M5" s="1234"/>
      <c r="N5" s="1234"/>
      <c r="O5" s="1234"/>
      <c r="P5" s="1234"/>
      <c r="Q5" s="1234"/>
      <c r="R5" s="1234"/>
      <c r="S5" s="1234"/>
      <c r="T5" s="1234"/>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row>
    <row r="6" spans="1:84"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c r="BE6" s="755"/>
      <c r="BF6" s="755"/>
      <c r="BG6" s="755"/>
      <c r="BH6" s="755"/>
      <c r="BI6" s="755"/>
      <c r="BJ6" s="755"/>
      <c r="BK6" s="991"/>
      <c r="BL6" s="755"/>
      <c r="BM6" s="755"/>
      <c r="BN6" s="755"/>
      <c r="BO6" s="755"/>
      <c r="BP6" s="755"/>
      <c r="BQ6" s="755"/>
      <c r="BR6" s="991"/>
    </row>
    <row r="7" spans="1:84" s="570" customFormat="1" ht="22.5">
      <c r="A7" s="590"/>
      <c r="B7" s="590"/>
      <c r="C7" s="590"/>
      <c r="D7" s="590"/>
      <c r="E7" s="590"/>
      <c r="F7" s="590"/>
      <c r="G7" s="590"/>
      <c r="H7" s="590"/>
      <c r="L7" s="499"/>
      <c r="M7" s="617" t="s">
        <v>502</v>
      </c>
      <c r="N7" s="666"/>
      <c r="O7" s="1254" t="str">
        <f>IF(NameOrPr_ch="",IF(NameOrPr="","",NameOrPr),NameOrPr_ch)</f>
        <v>Региональная служба по тарифам Ростовской области</v>
      </c>
      <c r="P7" s="1255"/>
      <c r="Q7" s="1255"/>
      <c r="R7" s="1255"/>
      <c r="S7" s="1255"/>
      <c r="T7" s="1256"/>
      <c r="U7" s="6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U7" s="590"/>
      <c r="BV7" s="590"/>
      <c r="BW7" s="590"/>
      <c r="BX7" s="590"/>
      <c r="BY7" s="590"/>
      <c r="BZ7" s="590"/>
      <c r="CA7" s="590"/>
      <c r="CB7" s="590"/>
      <c r="CC7" s="590"/>
      <c r="CD7" s="590"/>
      <c r="CE7" s="590"/>
      <c r="CF7" s="590"/>
    </row>
    <row r="8" spans="1:84" s="570" customFormat="1" ht="18.75">
      <c r="A8" s="590"/>
      <c r="B8" s="590"/>
      <c r="C8" s="590"/>
      <c r="D8" s="590"/>
      <c r="E8" s="590"/>
      <c r="F8" s="590"/>
      <c r="G8" s="590"/>
      <c r="H8" s="590"/>
      <c r="L8" s="499"/>
      <c r="M8" s="617" t="s">
        <v>596</v>
      </c>
      <c r="N8" s="666"/>
      <c r="O8" s="1254" t="str">
        <f>IF(datePr_ch="",IF(datePr="","",datePr),datePr_ch)</f>
        <v>18.12.2020</v>
      </c>
      <c r="P8" s="1255"/>
      <c r="Q8" s="1255"/>
      <c r="R8" s="1255"/>
      <c r="S8" s="1255"/>
      <c r="T8" s="1256"/>
      <c r="U8" s="6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U8" s="590"/>
      <c r="BV8" s="590"/>
      <c r="BW8" s="590"/>
      <c r="BX8" s="590"/>
      <c r="BY8" s="590"/>
      <c r="BZ8" s="590"/>
      <c r="CA8" s="590"/>
      <c r="CB8" s="590"/>
      <c r="CC8" s="590"/>
      <c r="CD8" s="590"/>
      <c r="CE8" s="590"/>
      <c r="CF8" s="590"/>
    </row>
    <row r="9" spans="1:84" s="570" customFormat="1" ht="18.75">
      <c r="A9" s="590"/>
      <c r="B9" s="590"/>
      <c r="C9" s="590"/>
      <c r="D9" s="590"/>
      <c r="E9" s="590"/>
      <c r="F9" s="590"/>
      <c r="G9" s="590"/>
      <c r="H9" s="590"/>
      <c r="L9" s="552"/>
      <c r="M9" s="617" t="s">
        <v>595</v>
      </c>
      <c r="N9" s="666"/>
      <c r="O9" s="1254" t="str">
        <f>IF(numberPr_ch="",IF(numberPr="","",numberPr),numberPr_ch)</f>
        <v>54/5</v>
      </c>
      <c r="P9" s="1255"/>
      <c r="Q9" s="1255"/>
      <c r="R9" s="1255"/>
      <c r="S9" s="1255"/>
      <c r="T9" s="1256"/>
      <c r="U9" s="6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U9" s="590"/>
      <c r="BV9" s="590"/>
      <c r="BW9" s="590"/>
      <c r="BX9" s="590"/>
      <c r="BY9" s="590"/>
      <c r="BZ9" s="590"/>
      <c r="CA9" s="590"/>
      <c r="CB9" s="590"/>
      <c r="CC9" s="590"/>
      <c r="CD9" s="590"/>
      <c r="CE9" s="590"/>
      <c r="CF9" s="590"/>
    </row>
    <row r="10" spans="1:84" s="570" customFormat="1" ht="18.75">
      <c r="A10" s="590"/>
      <c r="B10" s="590"/>
      <c r="C10" s="590"/>
      <c r="D10" s="590"/>
      <c r="E10" s="590"/>
      <c r="F10" s="590"/>
      <c r="G10" s="590"/>
      <c r="H10" s="590"/>
      <c r="L10" s="552"/>
      <c r="M10" s="617" t="s">
        <v>501</v>
      </c>
      <c r="N10" s="666"/>
      <c r="O10" s="1254" t="str">
        <f>IF(IstPub_ch="",IF(IstPub="","",IstPub),IstPub_ch)</f>
        <v>www.rst.donland.ru</v>
      </c>
      <c r="P10" s="1255"/>
      <c r="Q10" s="1255"/>
      <c r="R10" s="1255"/>
      <c r="S10" s="1255"/>
      <c r="T10" s="1256"/>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U10" s="590"/>
      <c r="BV10" s="590"/>
      <c r="BW10" s="590"/>
      <c r="BX10" s="590"/>
      <c r="BY10" s="590"/>
      <c r="BZ10" s="590"/>
      <c r="CA10" s="590"/>
      <c r="CB10" s="590"/>
      <c r="CC10" s="590"/>
      <c r="CD10" s="590"/>
      <c r="CE10" s="590"/>
      <c r="CF10" s="590"/>
    </row>
    <row r="11" spans="1:84" s="570" customFormat="1" ht="11.25" hidden="1" customHeight="1">
      <c r="A11" s="590"/>
      <c r="B11" s="590"/>
      <c r="C11" s="590"/>
      <c r="D11" s="590"/>
      <c r="E11" s="590"/>
      <c r="F11" s="590"/>
      <c r="G11" s="590"/>
      <c r="H11" s="590"/>
      <c r="L11" s="1235"/>
      <c r="M11" s="1235"/>
      <c r="N11" s="566"/>
      <c r="O11" s="1253"/>
      <c r="P11" s="1253"/>
      <c r="Q11" s="1253"/>
      <c r="R11" s="1253"/>
      <c r="S11" s="1253"/>
      <c r="T11" s="1253"/>
      <c r="U11" s="588" t="s">
        <v>373</v>
      </c>
      <c r="V11" s="1253"/>
      <c r="W11" s="1253"/>
      <c r="X11" s="1253"/>
      <c r="Y11" s="1253"/>
      <c r="Z11" s="1253"/>
      <c r="AA11" s="1253"/>
      <c r="AB11" s="1011" t="s">
        <v>373</v>
      </c>
      <c r="AC11" s="1253"/>
      <c r="AD11" s="1253"/>
      <c r="AE11" s="1253"/>
      <c r="AF11" s="1253"/>
      <c r="AG11" s="1253"/>
      <c r="AH11" s="1253"/>
      <c r="AI11" s="1011" t="s">
        <v>373</v>
      </c>
      <c r="AJ11" s="1253"/>
      <c r="AK11" s="1253"/>
      <c r="AL11" s="1253"/>
      <c r="AM11" s="1253"/>
      <c r="AN11" s="1253"/>
      <c r="AO11" s="1253"/>
      <c r="AP11" s="1011" t="s">
        <v>373</v>
      </c>
      <c r="AQ11" s="1253"/>
      <c r="AR11" s="1253"/>
      <c r="AS11" s="1253"/>
      <c r="AT11" s="1253"/>
      <c r="AU11" s="1253"/>
      <c r="AV11" s="1253"/>
      <c r="AW11" s="1011" t="s">
        <v>373</v>
      </c>
      <c r="AX11" s="1253"/>
      <c r="AY11" s="1253"/>
      <c r="AZ11" s="1253"/>
      <c r="BA11" s="1253"/>
      <c r="BB11" s="1253"/>
      <c r="BC11" s="1253"/>
      <c r="BD11" s="1011" t="s">
        <v>373</v>
      </c>
      <c r="BE11" s="1253"/>
      <c r="BF11" s="1253"/>
      <c r="BG11" s="1253"/>
      <c r="BH11" s="1253"/>
      <c r="BI11" s="1253"/>
      <c r="BJ11" s="1253"/>
      <c r="BK11" s="1011" t="s">
        <v>373</v>
      </c>
      <c r="BL11" s="1253"/>
      <c r="BM11" s="1253"/>
      <c r="BN11" s="1253"/>
      <c r="BO11" s="1253"/>
      <c r="BP11" s="1253"/>
      <c r="BQ11" s="1253"/>
      <c r="BR11" s="1011" t="s">
        <v>373</v>
      </c>
      <c r="BU11" s="590"/>
      <c r="BV11" s="590"/>
      <c r="BW11" s="590"/>
      <c r="BX11" s="590"/>
      <c r="BY11" s="590"/>
      <c r="BZ11" s="590"/>
      <c r="CA11" s="590"/>
      <c r="CB11" s="590"/>
      <c r="CC11" s="590"/>
      <c r="CD11" s="590"/>
      <c r="CE11" s="590"/>
      <c r="CF11" s="590"/>
    </row>
    <row r="12" spans="1:84">
      <c r="J12" s="529"/>
      <c r="K12" s="529"/>
      <c r="L12" s="524"/>
      <c r="M12" s="524"/>
      <c r="N12" s="524"/>
      <c r="O12" s="1252"/>
      <c r="P12" s="1252"/>
      <c r="Q12" s="1252"/>
      <c r="R12" s="1252"/>
      <c r="S12" s="1252"/>
      <c r="T12" s="1252"/>
      <c r="U12" s="1252"/>
      <c r="V12" s="1252" t="s">
        <v>2316</v>
      </c>
      <c r="W12" s="1252"/>
      <c r="X12" s="1252"/>
      <c r="Y12" s="1252"/>
      <c r="Z12" s="1252"/>
      <c r="AA12" s="1252"/>
      <c r="AB12" s="1252"/>
      <c r="AC12" s="1252" t="s">
        <v>2316</v>
      </c>
      <c r="AD12" s="1252"/>
      <c r="AE12" s="1252"/>
      <c r="AF12" s="1252"/>
      <c r="AG12" s="1252"/>
      <c r="AH12" s="1252"/>
      <c r="AI12" s="1252"/>
      <c r="AJ12" s="1252" t="s">
        <v>2316</v>
      </c>
      <c r="AK12" s="1252"/>
      <c r="AL12" s="1252"/>
      <c r="AM12" s="1252"/>
      <c r="AN12" s="1252"/>
      <c r="AO12" s="1252"/>
      <c r="AP12" s="1252"/>
      <c r="AQ12" s="1252" t="s">
        <v>2316</v>
      </c>
      <c r="AR12" s="1252"/>
      <c r="AS12" s="1252"/>
      <c r="AT12" s="1252"/>
      <c r="AU12" s="1252"/>
      <c r="AV12" s="1252"/>
      <c r="AW12" s="1252"/>
      <c r="AX12" s="1252" t="s">
        <v>2316</v>
      </c>
      <c r="AY12" s="1252"/>
      <c r="AZ12" s="1252"/>
      <c r="BA12" s="1252"/>
      <c r="BB12" s="1252"/>
      <c r="BC12" s="1252"/>
      <c r="BD12" s="1252"/>
      <c r="BE12" s="1252" t="s">
        <v>2316</v>
      </c>
      <c r="BF12" s="1252"/>
      <c r="BG12" s="1252"/>
      <c r="BH12" s="1252"/>
      <c r="BI12" s="1252"/>
      <c r="BJ12" s="1252"/>
      <c r="BK12" s="1252"/>
      <c r="BL12" s="1252" t="s">
        <v>2316</v>
      </c>
      <c r="BM12" s="1252"/>
      <c r="BN12" s="1252"/>
      <c r="BO12" s="1252"/>
      <c r="BP12" s="1252"/>
      <c r="BQ12" s="1252"/>
      <c r="BR12" s="1252"/>
    </row>
    <row r="13" spans="1:84" ht="14.25" customHeight="1">
      <c r="J13" s="529"/>
      <c r="K13" s="529"/>
      <c r="L13" s="1154" t="s">
        <v>454</v>
      </c>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t="s">
        <v>455</v>
      </c>
    </row>
    <row r="14" spans="1:84" ht="14.25" customHeight="1">
      <c r="J14" s="529"/>
      <c r="K14" s="529"/>
      <c r="L14" s="1218" t="s">
        <v>92</v>
      </c>
      <c r="M14" s="1218" t="s">
        <v>639</v>
      </c>
      <c r="N14" s="521"/>
      <c r="O14" s="1219" t="s">
        <v>641</v>
      </c>
      <c r="P14" s="1220"/>
      <c r="Q14" s="1220"/>
      <c r="R14" s="1220"/>
      <c r="S14" s="1220"/>
      <c r="T14" s="1221"/>
      <c r="U14" s="1229" t="s">
        <v>341</v>
      </c>
      <c r="V14" s="1219" t="s">
        <v>641</v>
      </c>
      <c r="W14" s="1220"/>
      <c r="X14" s="1220"/>
      <c r="Y14" s="1220"/>
      <c r="Z14" s="1220"/>
      <c r="AA14" s="1221"/>
      <c r="AB14" s="1229" t="s">
        <v>341</v>
      </c>
      <c r="AC14" s="1219" t="s">
        <v>641</v>
      </c>
      <c r="AD14" s="1220"/>
      <c r="AE14" s="1220"/>
      <c r="AF14" s="1220"/>
      <c r="AG14" s="1220"/>
      <c r="AH14" s="1221"/>
      <c r="AI14" s="1229" t="s">
        <v>341</v>
      </c>
      <c r="AJ14" s="1219" t="s">
        <v>641</v>
      </c>
      <c r="AK14" s="1220"/>
      <c r="AL14" s="1220"/>
      <c r="AM14" s="1220"/>
      <c r="AN14" s="1220"/>
      <c r="AO14" s="1221"/>
      <c r="AP14" s="1229" t="s">
        <v>341</v>
      </c>
      <c r="AQ14" s="1219" t="s">
        <v>641</v>
      </c>
      <c r="AR14" s="1220"/>
      <c r="AS14" s="1220"/>
      <c r="AT14" s="1220"/>
      <c r="AU14" s="1220"/>
      <c r="AV14" s="1221"/>
      <c r="AW14" s="1229" t="s">
        <v>341</v>
      </c>
      <c r="AX14" s="1219" t="s">
        <v>641</v>
      </c>
      <c r="AY14" s="1220"/>
      <c r="AZ14" s="1220"/>
      <c r="BA14" s="1220"/>
      <c r="BB14" s="1220"/>
      <c r="BC14" s="1221"/>
      <c r="BD14" s="1229" t="s">
        <v>341</v>
      </c>
      <c r="BE14" s="1219" t="s">
        <v>641</v>
      </c>
      <c r="BF14" s="1220"/>
      <c r="BG14" s="1220"/>
      <c r="BH14" s="1220"/>
      <c r="BI14" s="1220"/>
      <c r="BJ14" s="1221"/>
      <c r="BK14" s="1229" t="s">
        <v>341</v>
      </c>
      <c r="BL14" s="1219" t="s">
        <v>641</v>
      </c>
      <c r="BM14" s="1220"/>
      <c r="BN14" s="1220"/>
      <c r="BO14" s="1220"/>
      <c r="BP14" s="1220"/>
      <c r="BQ14" s="1221"/>
      <c r="BR14" s="1229" t="s">
        <v>341</v>
      </c>
      <c r="BS14" s="1215" t="s">
        <v>275</v>
      </c>
      <c r="BT14" s="1154"/>
    </row>
    <row r="15" spans="1:84" ht="14.25" customHeight="1">
      <c r="J15" s="529"/>
      <c r="K15" s="529"/>
      <c r="L15" s="1218"/>
      <c r="M15" s="1218"/>
      <c r="N15" s="521"/>
      <c r="O15" s="1224" t="s">
        <v>621</v>
      </c>
      <c r="P15" s="1222"/>
      <c r="Q15" s="1223"/>
      <c r="R15" s="1227" t="s">
        <v>654</v>
      </c>
      <c r="S15" s="1227"/>
      <c r="T15" s="1228"/>
      <c r="U15" s="1230"/>
      <c r="V15" s="1224" t="s">
        <v>621</v>
      </c>
      <c r="W15" s="1222"/>
      <c r="X15" s="1223"/>
      <c r="Y15" s="1227" t="s">
        <v>654</v>
      </c>
      <c r="Z15" s="1227"/>
      <c r="AA15" s="1228"/>
      <c r="AB15" s="1230"/>
      <c r="AC15" s="1224" t="s">
        <v>621</v>
      </c>
      <c r="AD15" s="1222"/>
      <c r="AE15" s="1223"/>
      <c r="AF15" s="1227" t="s">
        <v>654</v>
      </c>
      <c r="AG15" s="1227"/>
      <c r="AH15" s="1228"/>
      <c r="AI15" s="1230"/>
      <c r="AJ15" s="1224" t="s">
        <v>621</v>
      </c>
      <c r="AK15" s="1222"/>
      <c r="AL15" s="1223"/>
      <c r="AM15" s="1227" t="s">
        <v>654</v>
      </c>
      <c r="AN15" s="1227"/>
      <c r="AO15" s="1228"/>
      <c r="AP15" s="1230"/>
      <c r="AQ15" s="1224" t="s">
        <v>621</v>
      </c>
      <c r="AR15" s="1222"/>
      <c r="AS15" s="1223"/>
      <c r="AT15" s="1227" t="s">
        <v>654</v>
      </c>
      <c r="AU15" s="1227"/>
      <c r="AV15" s="1228"/>
      <c r="AW15" s="1230"/>
      <c r="AX15" s="1224" t="s">
        <v>621</v>
      </c>
      <c r="AY15" s="1222"/>
      <c r="AZ15" s="1223"/>
      <c r="BA15" s="1227" t="s">
        <v>654</v>
      </c>
      <c r="BB15" s="1227"/>
      <c r="BC15" s="1228"/>
      <c r="BD15" s="1230"/>
      <c r="BE15" s="1224" t="s">
        <v>621</v>
      </c>
      <c r="BF15" s="1222"/>
      <c r="BG15" s="1223"/>
      <c r="BH15" s="1227" t="s">
        <v>654</v>
      </c>
      <c r="BI15" s="1227"/>
      <c r="BJ15" s="1228"/>
      <c r="BK15" s="1230"/>
      <c r="BL15" s="1224" t="s">
        <v>621</v>
      </c>
      <c r="BM15" s="1222"/>
      <c r="BN15" s="1223"/>
      <c r="BO15" s="1227" t="s">
        <v>654</v>
      </c>
      <c r="BP15" s="1227"/>
      <c r="BQ15" s="1228"/>
      <c r="BR15" s="1230"/>
      <c r="BS15" s="1216"/>
      <c r="BT15" s="1154"/>
    </row>
    <row r="16" spans="1:84" ht="30" customHeight="1">
      <c r="J16" s="529"/>
      <c r="K16" s="529"/>
      <c r="L16" s="1218"/>
      <c r="M16" s="1218"/>
      <c r="N16" s="520"/>
      <c r="O16" s="1225"/>
      <c r="P16" s="535"/>
      <c r="Q16" s="535"/>
      <c r="R16" s="536" t="s">
        <v>274</v>
      </c>
      <c r="S16" s="1213" t="s">
        <v>273</v>
      </c>
      <c r="T16" s="1214"/>
      <c r="U16" s="1231"/>
      <c r="V16" s="1225"/>
      <c r="W16" s="756"/>
      <c r="X16" s="756"/>
      <c r="Y16" s="1110" t="s">
        <v>274</v>
      </c>
      <c r="Z16" s="1213" t="s">
        <v>273</v>
      </c>
      <c r="AA16" s="1214"/>
      <c r="AB16" s="1231"/>
      <c r="AC16" s="1225"/>
      <c r="AD16" s="756"/>
      <c r="AE16" s="756"/>
      <c r="AF16" s="1110" t="s">
        <v>274</v>
      </c>
      <c r="AG16" s="1213" t="s">
        <v>273</v>
      </c>
      <c r="AH16" s="1214"/>
      <c r="AI16" s="1231"/>
      <c r="AJ16" s="1225"/>
      <c r="AK16" s="756"/>
      <c r="AL16" s="756"/>
      <c r="AM16" s="1110" t="s">
        <v>274</v>
      </c>
      <c r="AN16" s="1213" t="s">
        <v>273</v>
      </c>
      <c r="AO16" s="1214"/>
      <c r="AP16" s="1231"/>
      <c r="AQ16" s="1225"/>
      <c r="AR16" s="756"/>
      <c r="AS16" s="756"/>
      <c r="AT16" s="1110" t="s">
        <v>274</v>
      </c>
      <c r="AU16" s="1213" t="s">
        <v>273</v>
      </c>
      <c r="AV16" s="1214"/>
      <c r="AW16" s="1231"/>
      <c r="AX16" s="1225"/>
      <c r="AY16" s="756"/>
      <c r="AZ16" s="756"/>
      <c r="BA16" s="1110" t="s">
        <v>274</v>
      </c>
      <c r="BB16" s="1213" t="s">
        <v>273</v>
      </c>
      <c r="BC16" s="1214"/>
      <c r="BD16" s="1231"/>
      <c r="BE16" s="1225"/>
      <c r="BF16" s="756"/>
      <c r="BG16" s="756"/>
      <c r="BH16" s="1110" t="s">
        <v>274</v>
      </c>
      <c r="BI16" s="1213" t="s">
        <v>273</v>
      </c>
      <c r="BJ16" s="1214"/>
      <c r="BK16" s="1231"/>
      <c r="BL16" s="1225"/>
      <c r="BM16" s="756"/>
      <c r="BN16" s="756"/>
      <c r="BO16" s="1110" t="s">
        <v>274</v>
      </c>
      <c r="BP16" s="1213" t="s">
        <v>273</v>
      </c>
      <c r="BQ16" s="1214"/>
      <c r="BR16" s="1231"/>
      <c r="BS16" s="1217"/>
      <c r="BT16" s="1154"/>
    </row>
    <row r="17" spans="1:85">
      <c r="J17" s="529"/>
      <c r="K17" s="569">
        <v>1</v>
      </c>
      <c r="L17" s="647" t="s">
        <v>93</v>
      </c>
      <c r="M17" s="647" t="s">
        <v>49</v>
      </c>
      <c r="N17" s="668" t="s">
        <v>49</v>
      </c>
      <c r="O17" s="648">
        <f ca="1">OFFSET(O17,0,-1)+1</f>
        <v>3</v>
      </c>
      <c r="P17" s="649">
        <f ca="1">OFFSET(P17,0,-1)</f>
        <v>3</v>
      </c>
      <c r="Q17" s="649">
        <f ca="1">OFFSET(Q17,0,-1)</f>
        <v>3</v>
      </c>
      <c r="R17" s="648">
        <f ca="1">OFFSET(R17,0,-1)+1</f>
        <v>4</v>
      </c>
      <c r="S17" s="1236">
        <f ca="1">OFFSET(S17,0,-1)+1</f>
        <v>5</v>
      </c>
      <c r="T17" s="1236"/>
      <c r="U17" s="648">
        <f ca="1">OFFSET(U17,0,-2)+1</f>
        <v>6</v>
      </c>
      <c r="V17" s="1107">
        <f ca="1">OFFSET(V17,0,-1)+1</f>
        <v>7</v>
      </c>
      <c r="W17" s="649">
        <f ca="1">OFFSET(W17,0,-1)</f>
        <v>7</v>
      </c>
      <c r="X17" s="649">
        <f ca="1">OFFSET(X17,0,-1)</f>
        <v>7</v>
      </c>
      <c r="Y17" s="1107">
        <f ca="1">OFFSET(Y17,0,-1)+1</f>
        <v>8</v>
      </c>
      <c r="Z17" s="1236">
        <f ca="1">OFFSET(Z17,0,-1)+1</f>
        <v>9</v>
      </c>
      <c r="AA17" s="1236"/>
      <c r="AB17" s="1107">
        <f ca="1">OFFSET(AB17,0,-2)+1</f>
        <v>10</v>
      </c>
      <c r="AC17" s="1107">
        <f ca="1">OFFSET(AC17,0,-1)+1</f>
        <v>11</v>
      </c>
      <c r="AD17" s="649">
        <f ca="1">OFFSET(AD17,0,-1)</f>
        <v>11</v>
      </c>
      <c r="AE17" s="649">
        <f ca="1">OFFSET(AE17,0,-1)</f>
        <v>11</v>
      </c>
      <c r="AF17" s="1107">
        <f ca="1">OFFSET(AF17,0,-1)+1</f>
        <v>12</v>
      </c>
      <c r="AG17" s="1236">
        <f ca="1">OFFSET(AG17,0,-1)+1</f>
        <v>13</v>
      </c>
      <c r="AH17" s="1236"/>
      <c r="AI17" s="1107">
        <f ca="1">OFFSET(AI17,0,-2)+1</f>
        <v>14</v>
      </c>
      <c r="AJ17" s="1107">
        <f ca="1">OFFSET(AJ17,0,-1)+1</f>
        <v>15</v>
      </c>
      <c r="AK17" s="649">
        <f ca="1">OFFSET(AK17,0,-1)</f>
        <v>15</v>
      </c>
      <c r="AL17" s="649">
        <f ca="1">OFFSET(AL17,0,-1)</f>
        <v>15</v>
      </c>
      <c r="AM17" s="1107">
        <f ca="1">OFFSET(AM17,0,-1)+1</f>
        <v>16</v>
      </c>
      <c r="AN17" s="1236">
        <f ca="1">OFFSET(AN17,0,-1)+1</f>
        <v>17</v>
      </c>
      <c r="AO17" s="1236"/>
      <c r="AP17" s="1107">
        <f ca="1">OFFSET(AP17,0,-2)+1</f>
        <v>18</v>
      </c>
      <c r="AQ17" s="1107">
        <f ca="1">OFFSET(AQ17,0,-1)+1</f>
        <v>19</v>
      </c>
      <c r="AR17" s="649">
        <f ca="1">OFFSET(AR17,0,-1)</f>
        <v>19</v>
      </c>
      <c r="AS17" s="649">
        <f ca="1">OFFSET(AS17,0,-1)</f>
        <v>19</v>
      </c>
      <c r="AT17" s="1107">
        <f ca="1">OFFSET(AT17,0,-1)+1</f>
        <v>20</v>
      </c>
      <c r="AU17" s="1236">
        <f ca="1">OFFSET(AU17,0,-1)+1</f>
        <v>21</v>
      </c>
      <c r="AV17" s="1236"/>
      <c r="AW17" s="1107">
        <f ca="1">OFFSET(AW17,0,-2)+1</f>
        <v>22</v>
      </c>
      <c r="AX17" s="1107">
        <f ca="1">OFFSET(AX17,0,-1)+1</f>
        <v>23</v>
      </c>
      <c r="AY17" s="649">
        <f ca="1">OFFSET(AY17,0,-1)</f>
        <v>23</v>
      </c>
      <c r="AZ17" s="649">
        <f ca="1">OFFSET(AZ17,0,-1)</f>
        <v>23</v>
      </c>
      <c r="BA17" s="1107">
        <f ca="1">OFFSET(BA17,0,-1)+1</f>
        <v>24</v>
      </c>
      <c r="BB17" s="1236">
        <f ca="1">OFFSET(BB17,0,-1)+1</f>
        <v>25</v>
      </c>
      <c r="BC17" s="1236"/>
      <c r="BD17" s="1107">
        <f ca="1">OFFSET(BD17,0,-2)+1</f>
        <v>26</v>
      </c>
      <c r="BE17" s="1107">
        <f ca="1">OFFSET(BE17,0,-1)+1</f>
        <v>27</v>
      </c>
      <c r="BF17" s="649">
        <f ca="1">OFFSET(BF17,0,-1)</f>
        <v>27</v>
      </c>
      <c r="BG17" s="649">
        <f ca="1">OFFSET(BG17,0,-1)</f>
        <v>27</v>
      </c>
      <c r="BH17" s="1107">
        <f ca="1">OFFSET(BH17,0,-1)+1</f>
        <v>28</v>
      </c>
      <c r="BI17" s="1236">
        <f ca="1">OFFSET(BI17,0,-1)+1</f>
        <v>29</v>
      </c>
      <c r="BJ17" s="1236"/>
      <c r="BK17" s="1107">
        <f ca="1">OFFSET(BK17,0,-2)+1</f>
        <v>30</v>
      </c>
      <c r="BL17" s="1107">
        <f ca="1">OFFSET(BL17,0,-1)+1</f>
        <v>31</v>
      </c>
      <c r="BM17" s="649">
        <f ca="1">OFFSET(BM17,0,-1)</f>
        <v>31</v>
      </c>
      <c r="BN17" s="649">
        <f ca="1">OFFSET(BN17,0,-1)</f>
        <v>31</v>
      </c>
      <c r="BO17" s="1107">
        <f ca="1">OFFSET(BO17,0,-1)+1</f>
        <v>32</v>
      </c>
      <c r="BP17" s="1236">
        <f ca="1">OFFSET(BP17,0,-1)+1</f>
        <v>33</v>
      </c>
      <c r="BQ17" s="1236"/>
      <c r="BR17" s="1107">
        <f ca="1">OFFSET(BR17,0,-2)+1</f>
        <v>34</v>
      </c>
      <c r="BS17" s="649">
        <f ca="1">OFFSET(BS17,0,-1)</f>
        <v>34</v>
      </c>
      <c r="BT17" s="648">
        <f ca="1">OFFSET(BT17,0,-1)+1</f>
        <v>35</v>
      </c>
    </row>
    <row r="18" spans="1:85" ht="22.5">
      <c r="A18" s="1237">
        <v>1</v>
      </c>
      <c r="B18" s="919"/>
      <c r="C18" s="919"/>
      <c r="D18" s="919"/>
      <c r="E18" s="920"/>
      <c r="F18" s="921"/>
      <c r="G18" s="919"/>
      <c r="H18" s="919"/>
      <c r="I18" s="922"/>
      <c r="J18" s="917"/>
      <c r="K18" s="926">
        <v>1</v>
      </c>
      <c r="L18" s="593">
        <f>mergeValue(A18)</f>
        <v>1</v>
      </c>
      <c r="M18" s="641" t="s">
        <v>20</v>
      </c>
      <c r="N18" s="580"/>
      <c r="O18" s="1249" t="str">
        <f>IF('Перечень тарифов'!J21="","","" &amp; 'Перечень тарифов'!J21 &amp; "")</f>
        <v>Тариф на теплоноситель, поставляемый потребителям</v>
      </c>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49"/>
      <c r="BT18" s="630" t="s">
        <v>658</v>
      </c>
    </row>
    <row r="19" spans="1:85" hidden="1">
      <c r="A19" s="1237"/>
      <c r="B19" s="1237">
        <v>1</v>
      </c>
      <c r="C19" s="919"/>
      <c r="D19" s="919"/>
      <c r="E19" s="921"/>
      <c r="F19" s="921"/>
      <c r="G19" s="919"/>
      <c r="H19" s="919"/>
      <c r="I19" s="916"/>
      <c r="J19" s="915"/>
      <c r="K19" s="926">
        <v>1</v>
      </c>
      <c r="L19" s="593" t="str">
        <f>mergeValue(A19) &amp;"."&amp; mergeValue(B19)</f>
        <v>1.1</v>
      </c>
      <c r="M19" s="546"/>
      <c r="N19" s="580"/>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49"/>
      <c r="BT19" s="630"/>
    </row>
    <row r="20" spans="1:85" hidden="1">
      <c r="A20" s="1237"/>
      <c r="B20" s="1237"/>
      <c r="C20" s="1237">
        <v>1</v>
      </c>
      <c r="D20" s="919"/>
      <c r="E20" s="921"/>
      <c r="F20" s="921"/>
      <c r="G20" s="919"/>
      <c r="H20" s="919"/>
      <c r="I20" s="923"/>
      <c r="J20" s="915"/>
      <c r="K20" s="926">
        <v>1</v>
      </c>
      <c r="L20" s="593" t="str">
        <f>mergeValue(A20) &amp;"."&amp; mergeValue(B20)&amp;"."&amp; mergeValue(C20)</f>
        <v>1.1.1</v>
      </c>
      <c r="M20" s="547"/>
      <c r="N20" s="580"/>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49"/>
      <c r="BT20" s="630"/>
    </row>
    <row r="21" spans="1:85" hidden="1">
      <c r="A21" s="1237"/>
      <c r="B21" s="1237"/>
      <c r="C21" s="1237"/>
      <c r="D21" s="1237">
        <v>1</v>
      </c>
      <c r="E21" s="921"/>
      <c r="F21" s="921"/>
      <c r="G21" s="919"/>
      <c r="H21" s="919"/>
      <c r="I21" s="1237">
        <v>1</v>
      </c>
      <c r="J21" s="915"/>
      <c r="K21" s="926">
        <v>1</v>
      </c>
      <c r="L21" s="593" t="str">
        <f>mergeValue(A21) &amp;"."&amp; mergeValue(B21)&amp;"."&amp; mergeValue(C21)&amp;"."&amp; mergeValue(D21)</f>
        <v>1.1.1.1</v>
      </c>
      <c r="M21" s="548"/>
      <c r="N21" s="580"/>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630"/>
    </row>
    <row r="22" spans="1:85" ht="11.25" hidden="1" customHeight="1">
      <c r="A22" s="1237"/>
      <c r="B22" s="1237"/>
      <c r="C22" s="1237"/>
      <c r="D22" s="1237"/>
      <c r="E22" s="1237">
        <v>1</v>
      </c>
      <c r="F22" s="921"/>
      <c r="G22" s="919"/>
      <c r="H22" s="919"/>
      <c r="I22" s="1237"/>
      <c r="J22" s="921"/>
      <c r="K22" s="926">
        <v>1</v>
      </c>
      <c r="L22" s="593"/>
      <c r="M22" s="554"/>
      <c r="N22" s="581"/>
      <c r="O22" s="631"/>
      <c r="P22" s="631"/>
      <c r="Q22" s="631"/>
      <c r="R22" s="631"/>
      <c r="S22" s="631"/>
      <c r="T22" s="631"/>
      <c r="U22" s="593"/>
      <c r="V22" s="1113"/>
      <c r="W22" s="1113"/>
      <c r="X22" s="1113"/>
      <c r="Y22" s="1113"/>
      <c r="Z22" s="1113"/>
      <c r="AA22" s="1113"/>
      <c r="AB22" s="1111"/>
      <c r="AC22" s="1113"/>
      <c r="AD22" s="1113"/>
      <c r="AE22" s="1113"/>
      <c r="AF22" s="1113"/>
      <c r="AG22" s="1113"/>
      <c r="AH22" s="1113"/>
      <c r="AI22" s="1111"/>
      <c r="AJ22" s="1113"/>
      <c r="AK22" s="1113"/>
      <c r="AL22" s="1113"/>
      <c r="AM22" s="1113"/>
      <c r="AN22" s="1113"/>
      <c r="AO22" s="1113"/>
      <c r="AP22" s="1111"/>
      <c r="AQ22" s="1113"/>
      <c r="AR22" s="1113"/>
      <c r="AS22" s="1113"/>
      <c r="AT22" s="1113"/>
      <c r="AU22" s="1113"/>
      <c r="AV22" s="1113"/>
      <c r="AW22" s="1111"/>
      <c r="AX22" s="1113"/>
      <c r="AY22" s="1113"/>
      <c r="AZ22" s="1113"/>
      <c r="BA22" s="1113"/>
      <c r="BB22" s="1113"/>
      <c r="BC22" s="1113"/>
      <c r="BD22" s="1111"/>
      <c r="BE22" s="1113"/>
      <c r="BF22" s="1113"/>
      <c r="BG22" s="1113"/>
      <c r="BH22" s="1113"/>
      <c r="BI22" s="1113"/>
      <c r="BJ22" s="1113"/>
      <c r="BK22" s="1111"/>
      <c r="BL22" s="1113"/>
      <c r="BM22" s="1113"/>
      <c r="BN22" s="1113"/>
      <c r="BO22" s="1113"/>
      <c r="BP22" s="1113"/>
      <c r="BQ22" s="1113"/>
      <c r="BR22" s="1111"/>
      <c r="BS22" s="507"/>
      <c r="BT22" s="559"/>
    </row>
    <row r="23" spans="1:85" ht="90">
      <c r="A23" s="1237"/>
      <c r="B23" s="1237"/>
      <c r="C23" s="1237"/>
      <c r="D23" s="1237"/>
      <c r="E23" s="1237"/>
      <c r="F23" s="1237">
        <v>1</v>
      </c>
      <c r="G23" s="919"/>
      <c r="H23" s="919"/>
      <c r="I23" s="1237"/>
      <c r="J23" s="1257"/>
      <c r="K23" s="926">
        <v>1</v>
      </c>
      <c r="L23" s="593" t="str">
        <f>mergeValue(A23) &amp;"."&amp; mergeValue(B23)&amp;"."&amp; mergeValue(C23)&amp;"."&amp; mergeValue(D23)&amp;"."&amp;  mergeValue(F23)</f>
        <v>1.1.1.1.1</v>
      </c>
      <c r="M23" s="554" t="s">
        <v>10</v>
      </c>
      <c r="N23" s="581"/>
      <c r="O23" s="1240" t="s">
        <v>3</v>
      </c>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2"/>
      <c r="BT23" s="630" t="s">
        <v>635</v>
      </c>
      <c r="BV23" s="589" t="str">
        <f>strCheckUnique(BW23:BW26)</f>
        <v/>
      </c>
      <c r="BX23" s="589"/>
    </row>
    <row r="24" spans="1:85" ht="17.100000000000001" customHeight="1">
      <c r="A24" s="1237"/>
      <c r="B24" s="1237"/>
      <c r="C24" s="1237"/>
      <c r="D24" s="1237"/>
      <c r="E24" s="1237"/>
      <c r="F24" s="1237"/>
      <c r="G24" s="919">
        <v>1</v>
      </c>
      <c r="H24" s="919"/>
      <c r="I24" s="1237"/>
      <c r="J24" s="1257"/>
      <c r="K24" s="918"/>
      <c r="L24" s="593" t="str">
        <f>mergeValue(A24) &amp;"."&amp; mergeValue(B24)&amp;"."&amp; mergeValue(C24)&amp;"."&amp; mergeValue(D24)&amp;"."&amp;  mergeValue(F24)&amp;"."&amp;  mergeValue(G24)</f>
        <v>1.1.1.1.1.1</v>
      </c>
      <c r="M24" s="1069" t="s">
        <v>642</v>
      </c>
      <c r="N24" s="586"/>
      <c r="O24" s="683">
        <v>29.37</v>
      </c>
      <c r="P24" s="562"/>
      <c r="Q24" s="562"/>
      <c r="R24" s="1247" t="s">
        <v>2300</v>
      </c>
      <c r="S24" s="1233" t="s">
        <v>84</v>
      </c>
      <c r="T24" s="1247" t="s">
        <v>2318</v>
      </c>
      <c r="U24" s="1233" t="s">
        <v>84</v>
      </c>
      <c r="V24" s="683">
        <v>30.18</v>
      </c>
      <c r="W24" s="763"/>
      <c r="X24" s="763"/>
      <c r="Y24" s="1247" t="s">
        <v>2319</v>
      </c>
      <c r="Z24" s="1233" t="s">
        <v>84</v>
      </c>
      <c r="AA24" s="1247" t="s">
        <v>2318</v>
      </c>
      <c r="AB24" s="1233" t="s">
        <v>84</v>
      </c>
      <c r="AC24" s="683">
        <v>30.04</v>
      </c>
      <c r="AD24" s="763"/>
      <c r="AE24" s="763"/>
      <c r="AF24" s="1247" t="s">
        <v>2320</v>
      </c>
      <c r="AG24" s="1233" t="s">
        <v>84</v>
      </c>
      <c r="AH24" s="1247" t="s">
        <v>2321</v>
      </c>
      <c r="AI24" s="1233" t="s">
        <v>84</v>
      </c>
      <c r="AJ24" s="683">
        <v>31.04</v>
      </c>
      <c r="AK24" s="763"/>
      <c r="AL24" s="763"/>
      <c r="AM24" s="1247" t="s">
        <v>2322</v>
      </c>
      <c r="AN24" s="1233" t="s">
        <v>84</v>
      </c>
      <c r="AO24" s="1247" t="s">
        <v>2323</v>
      </c>
      <c r="AP24" s="1233" t="s">
        <v>84</v>
      </c>
      <c r="AQ24" s="683">
        <v>31.04</v>
      </c>
      <c r="AR24" s="763"/>
      <c r="AS24" s="763"/>
      <c r="AT24" s="1247" t="s">
        <v>2303</v>
      </c>
      <c r="AU24" s="1233" t="s">
        <v>84</v>
      </c>
      <c r="AV24" s="1247" t="s">
        <v>2324</v>
      </c>
      <c r="AW24" s="1233" t="s">
        <v>84</v>
      </c>
      <c r="AX24" s="683">
        <v>34.76</v>
      </c>
      <c r="AY24" s="763"/>
      <c r="AZ24" s="763"/>
      <c r="BA24" s="1247" t="s">
        <v>2325</v>
      </c>
      <c r="BB24" s="1233" t="s">
        <v>84</v>
      </c>
      <c r="BC24" s="1247" t="s">
        <v>2326</v>
      </c>
      <c r="BD24" s="1233" t="s">
        <v>84</v>
      </c>
      <c r="BE24" s="683">
        <v>32.729999999999997</v>
      </c>
      <c r="BF24" s="763"/>
      <c r="BG24" s="763"/>
      <c r="BH24" s="1247" t="s">
        <v>2327</v>
      </c>
      <c r="BI24" s="1233" t="s">
        <v>84</v>
      </c>
      <c r="BJ24" s="1247" t="s">
        <v>2328</v>
      </c>
      <c r="BK24" s="1233" t="s">
        <v>84</v>
      </c>
      <c r="BL24" s="683">
        <v>35.450000000000003</v>
      </c>
      <c r="BM24" s="763"/>
      <c r="BN24" s="763"/>
      <c r="BO24" s="1247" t="s">
        <v>2329</v>
      </c>
      <c r="BP24" s="1233" t="s">
        <v>84</v>
      </c>
      <c r="BQ24" s="1247" t="s">
        <v>2301</v>
      </c>
      <c r="BR24" s="1233" t="s">
        <v>85</v>
      </c>
      <c r="BS24" s="537"/>
      <c r="BT24" s="1208" t="s">
        <v>659</v>
      </c>
      <c r="BU24" s="585" t="str">
        <f>strCheckDate(O25:BS25)</f>
        <v/>
      </c>
      <c r="BV24" s="589"/>
      <c r="BW24" s="589" t="str">
        <f>IF(M24="","",M24 )</f>
        <v>вода</v>
      </c>
      <c r="BX24" s="589"/>
      <c r="BY24" s="589"/>
      <c r="BZ24" s="589"/>
    </row>
    <row r="25" spans="1:85" ht="11.25" hidden="1" customHeight="1">
      <c r="A25" s="1237"/>
      <c r="B25" s="1237"/>
      <c r="C25" s="1237"/>
      <c r="D25" s="1237"/>
      <c r="E25" s="1237"/>
      <c r="F25" s="1237"/>
      <c r="G25" s="919"/>
      <c r="H25" s="919"/>
      <c r="I25" s="1237"/>
      <c r="J25" s="1257"/>
      <c r="K25" s="926">
        <v>1</v>
      </c>
      <c r="L25" s="600"/>
      <c r="M25" s="646"/>
      <c r="N25" s="586"/>
      <c r="O25" s="562"/>
      <c r="P25" s="562"/>
      <c r="Q25" s="584" t="str">
        <f>R24 &amp; "-" &amp; T24</f>
        <v>01.01.2019-31.12.2019</v>
      </c>
      <c r="R25" s="1247"/>
      <c r="S25" s="1233"/>
      <c r="T25" s="1247"/>
      <c r="U25" s="1233"/>
      <c r="V25" s="763"/>
      <c r="W25" s="763"/>
      <c r="X25" s="769" t="str">
        <f>Y24 &amp; "-" &amp; AA24</f>
        <v>01.07.2019-31.12.2019</v>
      </c>
      <c r="Y25" s="1247"/>
      <c r="Z25" s="1233"/>
      <c r="AA25" s="1247"/>
      <c r="AB25" s="1233"/>
      <c r="AC25" s="763"/>
      <c r="AD25" s="763"/>
      <c r="AE25" s="769" t="str">
        <f>AF24 &amp; "-" &amp; AH24</f>
        <v>01.01.2020-30.06.2020</v>
      </c>
      <c r="AF25" s="1247"/>
      <c r="AG25" s="1233"/>
      <c r="AH25" s="1247"/>
      <c r="AI25" s="1233"/>
      <c r="AJ25" s="763"/>
      <c r="AK25" s="763"/>
      <c r="AL25" s="769" t="str">
        <f>AM24 &amp; "-" &amp; AO24</f>
        <v>01.07.2020-31.12.2020</v>
      </c>
      <c r="AM25" s="1247"/>
      <c r="AN25" s="1233"/>
      <c r="AO25" s="1247"/>
      <c r="AP25" s="1233"/>
      <c r="AQ25" s="763"/>
      <c r="AR25" s="763"/>
      <c r="AS25" s="769" t="str">
        <f>AT24 &amp; "-" &amp; AV24</f>
        <v>01.01.2021-30.06.2021</v>
      </c>
      <c r="AT25" s="1247"/>
      <c r="AU25" s="1233"/>
      <c r="AV25" s="1247"/>
      <c r="AW25" s="1233"/>
      <c r="AX25" s="763"/>
      <c r="AY25" s="763"/>
      <c r="AZ25" s="769" t="str">
        <f>BA24 &amp; "-" &amp; BC24</f>
        <v>01.07.2021-31.12.2021</v>
      </c>
      <c r="BA25" s="1247"/>
      <c r="BB25" s="1233"/>
      <c r="BC25" s="1247"/>
      <c r="BD25" s="1233"/>
      <c r="BE25" s="763"/>
      <c r="BF25" s="763"/>
      <c r="BG25" s="769" t="str">
        <f>BH24 &amp; "-" &amp; BJ24</f>
        <v>01.01.2022-30.06.2023</v>
      </c>
      <c r="BH25" s="1247"/>
      <c r="BI25" s="1233"/>
      <c r="BJ25" s="1247"/>
      <c r="BK25" s="1233"/>
      <c r="BL25" s="763"/>
      <c r="BM25" s="763"/>
      <c r="BN25" s="769" t="str">
        <f>BO24 &amp; "-" &amp; BQ24</f>
        <v>01.07.2023-31.12.2023</v>
      </c>
      <c r="BO25" s="1247"/>
      <c r="BP25" s="1233"/>
      <c r="BQ25" s="1247"/>
      <c r="BR25" s="1233"/>
      <c r="BS25" s="537"/>
      <c r="BT25" s="1209"/>
      <c r="BV25" s="589"/>
      <c r="BW25" s="589"/>
      <c r="BX25" s="589"/>
      <c r="BY25" s="589"/>
      <c r="BZ25" s="589"/>
    </row>
    <row r="26" spans="1:85" s="522" customFormat="1" ht="15" customHeight="1">
      <c r="A26" s="1237"/>
      <c r="B26" s="1237"/>
      <c r="C26" s="1237"/>
      <c r="D26" s="1237"/>
      <c r="E26" s="1237"/>
      <c r="F26" s="1237"/>
      <c r="G26" s="919"/>
      <c r="H26" s="919"/>
      <c r="I26" s="1237"/>
      <c r="J26" s="1257"/>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757"/>
      <c r="BF26" s="757"/>
      <c r="BG26" s="757"/>
      <c r="BH26" s="766"/>
      <c r="BI26" s="1006"/>
      <c r="BJ26" s="1005"/>
      <c r="BK26" s="1001"/>
      <c r="BL26" s="757"/>
      <c r="BM26" s="757"/>
      <c r="BN26" s="757"/>
      <c r="BO26" s="766"/>
      <c r="BP26" s="1006"/>
      <c r="BQ26" s="1005"/>
      <c r="BR26" s="1001"/>
      <c r="BS26" s="560"/>
      <c r="BT26" s="1210"/>
      <c r="BU26" s="587"/>
      <c r="BV26" s="587"/>
      <c r="BW26" s="587"/>
      <c r="BX26" s="587"/>
      <c r="BY26" s="587"/>
      <c r="BZ26" s="587"/>
      <c r="CA26" s="587"/>
      <c r="CB26" s="587"/>
      <c r="CC26" s="587"/>
      <c r="CD26" s="587"/>
      <c r="CE26" s="587"/>
      <c r="CF26" s="587"/>
    </row>
    <row r="27" spans="1:85" s="522" customFormat="1" ht="15" customHeight="1">
      <c r="A27" s="1237"/>
      <c r="B27" s="1237"/>
      <c r="C27" s="1237"/>
      <c r="D27" s="1237"/>
      <c r="E27" s="1237"/>
      <c r="F27" s="921"/>
      <c r="G27" s="921"/>
      <c r="H27" s="919"/>
      <c r="I27" s="1237"/>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60"/>
      <c r="BU27" s="587"/>
      <c r="BV27" s="587"/>
      <c r="BW27" s="587"/>
      <c r="BX27" s="587"/>
      <c r="BY27" s="587"/>
      <c r="BZ27" s="587"/>
      <c r="CA27" s="587"/>
      <c r="CB27" s="587"/>
      <c r="CC27" s="587"/>
      <c r="CD27" s="587"/>
      <c r="CE27" s="587"/>
      <c r="CF27" s="587"/>
      <c r="CG27" s="587"/>
    </row>
    <row r="28" spans="1:85" s="522" customFormat="1" ht="15" hidden="1" customHeight="1">
      <c r="A28" s="1237"/>
      <c r="B28" s="1237"/>
      <c r="C28" s="1237"/>
      <c r="D28" s="1237"/>
      <c r="E28" s="921"/>
      <c r="F28" s="921"/>
      <c r="G28" s="921"/>
      <c r="H28" s="919"/>
      <c r="I28" s="1237"/>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60"/>
      <c r="BU28" s="587"/>
      <c r="BV28" s="587"/>
      <c r="BW28" s="587"/>
      <c r="BX28" s="587"/>
      <c r="BY28" s="587"/>
      <c r="BZ28" s="587"/>
      <c r="CA28" s="587"/>
      <c r="CB28" s="587"/>
      <c r="CC28" s="587"/>
      <c r="CD28" s="587"/>
      <c r="CE28" s="587"/>
      <c r="CF28" s="587"/>
      <c r="CG28" s="587"/>
    </row>
    <row r="29" spans="1:85"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c r="BM29" s="485"/>
      <c r="BN29" s="485"/>
      <c r="BO29" s="485"/>
      <c r="BP29" s="485"/>
      <c r="BQ29" s="485"/>
      <c r="BR29" s="485"/>
    </row>
    <row r="30" spans="1:85" ht="106.5" customHeight="1">
      <c r="L30" s="1">
        <v>1</v>
      </c>
      <c r="M30" s="1201" t="s">
        <v>660</v>
      </c>
      <c r="N30" s="1201"/>
      <c r="O30" s="1201"/>
      <c r="P30" s="1201"/>
      <c r="Q30" s="1201"/>
      <c r="R30" s="1201"/>
      <c r="S30" s="1201"/>
      <c r="T30" s="1201"/>
      <c r="U30" s="1201"/>
      <c r="V30" s="1201"/>
      <c r="W30" s="1201"/>
      <c r="X30" s="1201"/>
      <c r="Y30" s="1201"/>
      <c r="Z30" s="1201"/>
      <c r="AA30" s="1201"/>
      <c r="AB30" s="1201"/>
      <c r="AC30" s="1201"/>
      <c r="AD30" s="1201"/>
      <c r="AE30" s="1201"/>
      <c r="AF30" s="1201"/>
      <c r="AG30" s="1201"/>
      <c r="AH30" s="1201"/>
      <c r="AI30" s="1201"/>
      <c r="AJ30" s="1201"/>
      <c r="AK30" s="1201"/>
      <c r="AL30" s="1201"/>
      <c r="AM30" s="1201"/>
      <c r="AN30" s="1201"/>
      <c r="AO30" s="1201"/>
      <c r="AP30" s="1201"/>
      <c r="AQ30" s="1201"/>
      <c r="AR30" s="1201"/>
      <c r="AS30" s="1201"/>
      <c r="AT30" s="1201"/>
      <c r="AU30" s="1201"/>
      <c r="AV30" s="1201"/>
      <c r="AW30" s="1201"/>
      <c r="AX30" s="1201"/>
      <c r="AY30" s="1201"/>
      <c r="AZ30" s="1201"/>
      <c r="BA30" s="1201"/>
      <c r="BB30" s="1201"/>
      <c r="BC30" s="1201"/>
      <c r="BD30" s="1201"/>
      <c r="BE30" s="1201"/>
      <c r="BF30" s="1201"/>
      <c r="BG30" s="1201"/>
      <c r="BH30" s="1201"/>
      <c r="BI30" s="1201"/>
      <c r="BJ30" s="1201"/>
      <c r="BK30" s="1201"/>
      <c r="BL30" s="1201"/>
      <c r="BM30" s="1201"/>
      <c r="BN30" s="1201"/>
      <c r="BO30" s="1201"/>
      <c r="BP30" s="1201"/>
      <c r="BQ30" s="1201"/>
      <c r="BR30" s="1201"/>
      <c r="BS30" s="1201"/>
      <c r="BT30" s="1201"/>
    </row>
  </sheetData>
  <sheetProtection password="FA9C" sheet="1" objects="1" scenarios="1" formatColumns="0" formatRows="0"/>
  <dataConsolidate/>
  <mergeCells count="130">
    <mergeCell ref="I21:I28"/>
    <mergeCell ref="A18:A28"/>
    <mergeCell ref="O18:BS18"/>
    <mergeCell ref="B19:B28"/>
    <mergeCell ref="O19:BS19"/>
    <mergeCell ref="C20:C28"/>
    <mergeCell ref="U24:U25"/>
    <mergeCell ref="O20:BS20"/>
    <mergeCell ref="D21:D28"/>
    <mergeCell ref="O21:BS21"/>
    <mergeCell ref="E22:E27"/>
    <mergeCell ref="F23:F26"/>
    <mergeCell ref="J23:J26"/>
    <mergeCell ref="O23:BS23"/>
    <mergeCell ref="R24:R25"/>
    <mergeCell ref="S24:S25"/>
    <mergeCell ref="AB24:AB25"/>
    <mergeCell ref="L5:T5"/>
    <mergeCell ref="O7:T7"/>
    <mergeCell ref="O8:T8"/>
    <mergeCell ref="L11:M11"/>
    <mergeCell ref="O11:T11"/>
    <mergeCell ref="O9:T9"/>
    <mergeCell ref="O10:T10"/>
    <mergeCell ref="O12:U12"/>
    <mergeCell ref="O15:O16"/>
    <mergeCell ref="P15:Q15"/>
    <mergeCell ref="S16:T16"/>
    <mergeCell ref="R15:T15"/>
    <mergeCell ref="O14:T14"/>
    <mergeCell ref="M30:BT30"/>
    <mergeCell ref="U14:U16"/>
    <mergeCell ref="BS14:BS16"/>
    <mergeCell ref="BT13:BT16"/>
    <mergeCell ref="L13:BS13"/>
    <mergeCell ref="L14:L16"/>
    <mergeCell ref="M14:M16"/>
    <mergeCell ref="S17:T17"/>
    <mergeCell ref="T24:T25"/>
    <mergeCell ref="Z17:AA17"/>
    <mergeCell ref="Y24:Y25"/>
    <mergeCell ref="Z24:Z25"/>
    <mergeCell ref="AA24:AA25"/>
    <mergeCell ref="V12:AB12"/>
    <mergeCell ref="V14:AA14"/>
    <mergeCell ref="AB14:AB16"/>
    <mergeCell ref="V15:V16"/>
    <mergeCell ref="W15:X15"/>
    <mergeCell ref="Y15:AA15"/>
    <mergeCell ref="Z16:AA16"/>
    <mergeCell ref="V11:AA11"/>
    <mergeCell ref="BT24:BT2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s>
  <dataValidations count="10">
    <dataValidation allowBlank="1" sqref="LE27:LP28 VA27:VL28 AEW27:AFH28 AOS27:APD28 AYO27:AYZ28 BIK27:BIV28 BSG27:BSR28 CCC27:CCN28 CLY27:CMJ28 CVU27:CWF28 DFQ27:DGB28 DPM27:DPX28 DZI27:DZT28 EJE27:EJP28 ETA27:ETL28 FCW27:FDH28 FMS27:FND28 FWO27:FWZ28 GGK27:GGV28 GQG27:GQR28 HAC27:HAN28 HJY27:HKJ28 HTU27:HUF28 IDQ27:IEB28 INM27:INX28 IXI27:IXT28 JHE27:JHP28 JRA27:JRL28 KAW27:KBH28 KKS27:KLD28 KUO27:KUZ28 LEK27:LEV28 LOG27:LOR28 LYC27:LYN28 MHY27:MIJ28 MRU27:MSF28 NBQ27:NCB28 NLM27:NLX28 NVI27:NVT28 OFE27:OFP28 OPA27:OPL28 OYW27:OZH28 PIS27:PJD28 PSO27:PSZ28 QCK27:QCV28 QMG27:QMR28 QWC27:QWN28 RFY27:RGJ28 RPU27:RQF28 RZQ27:SAB28 SJM27:SJX28 STI27:STT28 TDE27:TDP28 TNA27:TNL28 TWW27:TXH28 UGS27:UHD28 UQO27:UQZ28 VAK27:VAV28 VKG27:VKR28 VUC27:VUN28 WDY27:WEJ28 WNU27:WOF28 WXQ27:WYB28 LE65559:LP65560 VA65559:VL65560 AEW65559:AFH65560 AOS65559:APD65560 AYO65559:AYZ65560 BIK65559:BIV65560 BSG65559:BSR65560 CCC65559:CCN65560 CLY65559:CMJ65560 CVU65559:CWF65560 DFQ65559:DGB65560 DPM65559:DPX65560 DZI65559:DZT65560 EJE65559:EJP65560 ETA65559:ETL65560 FCW65559:FDH65560 FMS65559:FND65560 FWO65559:FWZ65560 GGK65559:GGV65560 GQG65559:GQR65560 HAC65559:HAN65560 HJY65559:HKJ65560 HTU65559:HUF65560 IDQ65559:IEB65560 INM65559:INX65560 IXI65559:IXT65560 JHE65559:JHP65560 JRA65559:JRL65560 KAW65559:KBH65560 KKS65559:KLD65560 KUO65559:KUZ65560 LEK65559:LEV65560 LOG65559:LOR65560 LYC65559:LYN65560 MHY65559:MIJ65560 MRU65559:MSF65560 NBQ65559:NCB65560 NLM65559:NLX65560 NVI65559:NVT65560 OFE65559:OFP65560 OPA65559:OPL65560 OYW65559:OZH65560 PIS65559:PJD65560 PSO65559:PSZ65560 QCK65559:QCV65560 QMG65559:QMR65560 QWC65559:QWN65560 RFY65559:RGJ65560 RPU65559:RQF65560 RZQ65559:SAB65560 SJM65559:SJX65560 STI65559:STT65560 TDE65559:TDP65560 TNA65559:TNL65560 TWW65559:TXH65560 UGS65559:UHD65560 UQO65559:UQZ65560 VAK65559:VAV65560 VKG65559:VKR65560 VUC65559:VUN65560 WDY65559:WEJ65560 WNU65559:WOF65560 WXQ65559:WYB65560 LE131095:LP131096 VA131095:VL131096 AEW131095:AFH131096 AOS131095:APD131096 AYO131095:AYZ131096 BIK131095:BIV131096 BSG131095:BSR131096 CCC131095:CCN131096 CLY131095:CMJ131096 CVU131095:CWF131096 DFQ131095:DGB131096 DPM131095:DPX131096 DZI131095:DZT131096 EJE131095:EJP131096 ETA131095:ETL131096 FCW131095:FDH131096 FMS131095:FND131096 FWO131095:FWZ131096 GGK131095:GGV131096 GQG131095:GQR131096 HAC131095:HAN131096 HJY131095:HKJ131096 HTU131095:HUF131096 IDQ131095:IEB131096 INM131095:INX131096 IXI131095:IXT131096 JHE131095:JHP131096 JRA131095:JRL131096 KAW131095:KBH131096 KKS131095:KLD131096 KUO131095:KUZ131096 LEK131095:LEV131096 LOG131095:LOR131096 LYC131095:LYN131096 MHY131095:MIJ131096 MRU131095:MSF131096 NBQ131095:NCB131096 NLM131095:NLX131096 NVI131095:NVT131096 OFE131095:OFP131096 OPA131095:OPL131096 OYW131095:OZH131096 PIS131095:PJD131096 PSO131095:PSZ131096 QCK131095:QCV131096 QMG131095:QMR131096 QWC131095:QWN131096 RFY131095:RGJ131096 RPU131095:RQF131096 RZQ131095:SAB131096 SJM131095:SJX131096 STI131095:STT131096 TDE131095:TDP131096 TNA131095:TNL131096 TWW131095:TXH131096 UGS131095:UHD131096 UQO131095:UQZ131096 VAK131095:VAV131096 VKG131095:VKR131096 VUC131095:VUN131096 WDY131095:WEJ131096 WNU131095:WOF131096 WXQ131095:WYB131096 LE196631:LP196632 VA196631:VL196632 AEW196631:AFH196632 AOS196631:APD196632 AYO196631:AYZ196632 BIK196631:BIV196632 BSG196631:BSR196632 CCC196631:CCN196632 CLY196631:CMJ196632 CVU196631:CWF196632 DFQ196631:DGB196632 DPM196631:DPX196632 DZI196631:DZT196632 EJE196631:EJP196632 ETA196631:ETL196632 FCW196631:FDH196632 FMS196631:FND196632 FWO196631:FWZ196632 GGK196631:GGV196632 GQG196631:GQR196632 HAC196631:HAN196632 HJY196631:HKJ196632 HTU196631:HUF196632 IDQ196631:IEB196632 INM196631:INX196632 IXI196631:IXT196632 JHE196631:JHP196632 JRA196631:JRL196632 KAW196631:KBH196632 KKS196631:KLD196632 KUO196631:KUZ196632 LEK196631:LEV196632 LOG196631:LOR196632 LYC196631:LYN196632 MHY196631:MIJ196632 MRU196631:MSF196632 NBQ196631:NCB196632 NLM196631:NLX196632 NVI196631:NVT196632 OFE196631:OFP196632 OPA196631:OPL196632 OYW196631:OZH196632 PIS196631:PJD196632 PSO196631:PSZ196632 QCK196631:QCV196632 QMG196631:QMR196632 QWC196631:QWN196632 RFY196631:RGJ196632 RPU196631:RQF196632 RZQ196631:SAB196632 SJM196631:SJX196632 STI196631:STT196632 TDE196631:TDP196632 TNA196631:TNL196632 TWW196631:TXH196632 UGS196631:UHD196632 UQO196631:UQZ196632 VAK196631:VAV196632 VKG196631:VKR196632 VUC196631:VUN196632 WDY196631:WEJ196632 WNU196631:WOF196632 WXQ196631:WYB196632 LE262167:LP262168 VA262167:VL262168 AEW262167:AFH262168 AOS262167:APD262168 AYO262167:AYZ262168 BIK262167:BIV262168 BSG262167:BSR262168 CCC262167:CCN262168 CLY262167:CMJ262168 CVU262167:CWF262168 DFQ262167:DGB262168 DPM262167:DPX262168 DZI262167:DZT262168 EJE262167:EJP262168 ETA262167:ETL262168 FCW262167:FDH262168 FMS262167:FND262168 FWO262167:FWZ262168 GGK262167:GGV262168 GQG262167:GQR262168 HAC262167:HAN262168 HJY262167:HKJ262168 HTU262167:HUF262168 IDQ262167:IEB262168 INM262167:INX262168 IXI262167:IXT262168 JHE262167:JHP262168 JRA262167:JRL262168 KAW262167:KBH262168 KKS262167:KLD262168 KUO262167:KUZ262168 LEK262167:LEV262168 LOG262167:LOR262168 LYC262167:LYN262168 MHY262167:MIJ262168 MRU262167:MSF262168 NBQ262167:NCB262168 NLM262167:NLX262168 NVI262167:NVT262168 OFE262167:OFP262168 OPA262167:OPL262168 OYW262167:OZH262168 PIS262167:PJD262168 PSO262167:PSZ262168 QCK262167:QCV262168 QMG262167:QMR262168 QWC262167:QWN262168 RFY262167:RGJ262168 RPU262167:RQF262168 RZQ262167:SAB262168 SJM262167:SJX262168 STI262167:STT262168 TDE262167:TDP262168 TNA262167:TNL262168 TWW262167:TXH262168 UGS262167:UHD262168 UQO262167:UQZ262168 VAK262167:VAV262168 VKG262167:VKR262168 VUC262167:VUN262168 WDY262167:WEJ262168 WNU262167:WOF262168 WXQ262167:WYB262168 LE327703:LP327704 VA327703:VL327704 AEW327703:AFH327704 AOS327703:APD327704 AYO327703:AYZ327704 BIK327703:BIV327704 BSG327703:BSR327704 CCC327703:CCN327704 CLY327703:CMJ327704 CVU327703:CWF327704 DFQ327703:DGB327704 DPM327703:DPX327704 DZI327703:DZT327704 EJE327703:EJP327704 ETA327703:ETL327704 FCW327703:FDH327704 FMS327703:FND327704 FWO327703:FWZ327704 GGK327703:GGV327704 GQG327703:GQR327704 HAC327703:HAN327704 HJY327703:HKJ327704 HTU327703:HUF327704 IDQ327703:IEB327704 INM327703:INX327704 IXI327703:IXT327704 JHE327703:JHP327704 JRA327703:JRL327704 KAW327703:KBH327704 KKS327703:KLD327704 KUO327703:KUZ327704 LEK327703:LEV327704 LOG327703:LOR327704 LYC327703:LYN327704 MHY327703:MIJ327704 MRU327703:MSF327704 NBQ327703:NCB327704 NLM327703:NLX327704 NVI327703:NVT327704 OFE327703:OFP327704 OPA327703:OPL327704 OYW327703:OZH327704 PIS327703:PJD327704 PSO327703:PSZ327704 QCK327703:QCV327704 QMG327703:QMR327704 QWC327703:QWN327704 RFY327703:RGJ327704 RPU327703:RQF327704 RZQ327703:SAB327704 SJM327703:SJX327704 STI327703:STT327704 TDE327703:TDP327704 TNA327703:TNL327704 TWW327703:TXH327704 UGS327703:UHD327704 UQO327703:UQZ327704 VAK327703:VAV327704 VKG327703:VKR327704 VUC327703:VUN327704 WDY327703:WEJ327704 WNU327703:WOF327704 WXQ327703:WYB327704 LE393239:LP393240 VA393239:VL393240 AEW393239:AFH393240 AOS393239:APD393240 AYO393239:AYZ393240 BIK393239:BIV393240 BSG393239:BSR393240 CCC393239:CCN393240 CLY393239:CMJ393240 CVU393239:CWF393240 DFQ393239:DGB393240 DPM393239:DPX393240 DZI393239:DZT393240 EJE393239:EJP393240 ETA393239:ETL393240 FCW393239:FDH393240 FMS393239:FND393240 FWO393239:FWZ393240 GGK393239:GGV393240 GQG393239:GQR393240 HAC393239:HAN393240 HJY393239:HKJ393240 HTU393239:HUF393240 IDQ393239:IEB393240 INM393239:INX393240 IXI393239:IXT393240 JHE393239:JHP393240 JRA393239:JRL393240 KAW393239:KBH393240 KKS393239:KLD393240 KUO393239:KUZ393240 LEK393239:LEV393240 LOG393239:LOR393240 LYC393239:LYN393240 MHY393239:MIJ393240 MRU393239:MSF393240 NBQ393239:NCB393240 NLM393239:NLX393240 NVI393239:NVT393240 OFE393239:OFP393240 OPA393239:OPL393240 OYW393239:OZH393240 PIS393239:PJD393240 PSO393239:PSZ393240 QCK393239:QCV393240 QMG393239:QMR393240 QWC393239:QWN393240 RFY393239:RGJ393240 RPU393239:RQF393240 RZQ393239:SAB393240 SJM393239:SJX393240 STI393239:STT393240 TDE393239:TDP393240 TNA393239:TNL393240 TWW393239:TXH393240 UGS393239:UHD393240 UQO393239:UQZ393240 VAK393239:VAV393240 VKG393239:VKR393240 VUC393239:VUN393240 WDY393239:WEJ393240 WNU393239:WOF393240 WXQ393239:WYB393240 LE458775:LP458776 VA458775:VL458776 AEW458775:AFH458776 AOS458775:APD458776 AYO458775:AYZ458776 BIK458775:BIV458776 BSG458775:BSR458776 CCC458775:CCN458776 CLY458775:CMJ458776 CVU458775:CWF458776 DFQ458775:DGB458776 DPM458775:DPX458776 DZI458775:DZT458776 EJE458775:EJP458776 ETA458775:ETL458776 FCW458775:FDH458776 FMS458775:FND458776 FWO458775:FWZ458776 GGK458775:GGV458776 GQG458775:GQR458776 HAC458775:HAN458776 HJY458775:HKJ458776 HTU458775:HUF458776 IDQ458775:IEB458776 INM458775:INX458776 IXI458775:IXT458776 JHE458775:JHP458776 JRA458775:JRL458776 KAW458775:KBH458776 KKS458775:KLD458776 KUO458775:KUZ458776 LEK458775:LEV458776 LOG458775:LOR458776 LYC458775:LYN458776 MHY458775:MIJ458776 MRU458775:MSF458776 NBQ458775:NCB458776 NLM458775:NLX458776 NVI458775:NVT458776 OFE458775:OFP458776 OPA458775:OPL458776 OYW458775:OZH458776 PIS458775:PJD458776 PSO458775:PSZ458776 QCK458775:QCV458776 QMG458775:QMR458776 QWC458775:QWN458776 RFY458775:RGJ458776 RPU458775:RQF458776 RZQ458775:SAB458776 SJM458775:SJX458776 STI458775:STT458776 TDE458775:TDP458776 TNA458775:TNL458776 TWW458775:TXH458776 UGS458775:UHD458776 UQO458775:UQZ458776 VAK458775:VAV458776 VKG458775:VKR458776 VUC458775:VUN458776 WDY458775:WEJ458776 WNU458775:WOF458776 WXQ458775:WYB458776 LE524311:LP524312 VA524311:VL524312 AEW524311:AFH524312 AOS524311:APD524312 AYO524311:AYZ524312 BIK524311:BIV524312 BSG524311:BSR524312 CCC524311:CCN524312 CLY524311:CMJ524312 CVU524311:CWF524312 DFQ524311:DGB524312 DPM524311:DPX524312 DZI524311:DZT524312 EJE524311:EJP524312 ETA524311:ETL524312 FCW524311:FDH524312 FMS524311:FND524312 FWO524311:FWZ524312 GGK524311:GGV524312 GQG524311:GQR524312 HAC524311:HAN524312 HJY524311:HKJ524312 HTU524311:HUF524312 IDQ524311:IEB524312 INM524311:INX524312 IXI524311:IXT524312 JHE524311:JHP524312 JRA524311:JRL524312 KAW524311:KBH524312 KKS524311:KLD524312 KUO524311:KUZ524312 LEK524311:LEV524312 LOG524311:LOR524312 LYC524311:LYN524312 MHY524311:MIJ524312 MRU524311:MSF524312 NBQ524311:NCB524312 NLM524311:NLX524312 NVI524311:NVT524312 OFE524311:OFP524312 OPA524311:OPL524312 OYW524311:OZH524312 PIS524311:PJD524312 PSO524311:PSZ524312 QCK524311:QCV524312 QMG524311:QMR524312 QWC524311:QWN524312 RFY524311:RGJ524312 RPU524311:RQF524312 RZQ524311:SAB524312 SJM524311:SJX524312 STI524311:STT524312 TDE524311:TDP524312 TNA524311:TNL524312 TWW524311:TXH524312 UGS524311:UHD524312 UQO524311:UQZ524312 VAK524311:VAV524312 VKG524311:VKR524312 VUC524311:VUN524312 WDY524311:WEJ524312 WNU524311:WOF524312 WXQ524311:WYB524312 LE589847:LP589848 VA589847:VL589848 AEW589847:AFH589848 AOS589847:APD589848 AYO589847:AYZ589848 BIK589847:BIV589848 BSG589847:BSR589848 CCC589847:CCN589848 CLY589847:CMJ589848 CVU589847:CWF589848 DFQ589847:DGB589848 DPM589847:DPX589848 DZI589847:DZT589848 EJE589847:EJP589848 ETA589847:ETL589848 FCW589847:FDH589848 FMS589847:FND589848 FWO589847:FWZ589848 GGK589847:GGV589848 GQG589847:GQR589848 HAC589847:HAN589848 HJY589847:HKJ589848 HTU589847:HUF589848 IDQ589847:IEB589848 INM589847:INX589848 IXI589847:IXT589848 JHE589847:JHP589848 JRA589847:JRL589848 KAW589847:KBH589848 KKS589847:KLD589848 KUO589847:KUZ589848 LEK589847:LEV589848 LOG589847:LOR589848 LYC589847:LYN589848 MHY589847:MIJ589848 MRU589847:MSF589848 NBQ589847:NCB589848 NLM589847:NLX589848 NVI589847:NVT589848 OFE589847:OFP589848 OPA589847:OPL589848 OYW589847:OZH589848 PIS589847:PJD589848 PSO589847:PSZ589848 QCK589847:QCV589848 QMG589847:QMR589848 QWC589847:QWN589848 RFY589847:RGJ589848 RPU589847:RQF589848 RZQ589847:SAB589848 SJM589847:SJX589848 STI589847:STT589848 TDE589847:TDP589848 TNA589847:TNL589848 TWW589847:TXH589848 UGS589847:UHD589848 UQO589847:UQZ589848 VAK589847:VAV589848 VKG589847:VKR589848 VUC589847:VUN589848 WDY589847:WEJ589848 WNU589847:WOF589848 WXQ589847:WYB589848 LE655383:LP655384 VA655383:VL655384 AEW655383:AFH655384 AOS655383:APD655384 AYO655383:AYZ655384 BIK655383:BIV655384 BSG655383:BSR655384 CCC655383:CCN655384 CLY655383:CMJ655384 CVU655383:CWF655384 DFQ655383:DGB655384 DPM655383:DPX655384 DZI655383:DZT655384 EJE655383:EJP655384 ETA655383:ETL655384 FCW655383:FDH655384 FMS655383:FND655384 FWO655383:FWZ655384 GGK655383:GGV655384 GQG655383:GQR655384 HAC655383:HAN655384 HJY655383:HKJ655384 HTU655383:HUF655384 IDQ655383:IEB655384 INM655383:INX655384 IXI655383:IXT655384 JHE655383:JHP655384 JRA655383:JRL655384 KAW655383:KBH655384 KKS655383:KLD655384 KUO655383:KUZ655384 LEK655383:LEV655384 LOG655383:LOR655384 LYC655383:LYN655384 MHY655383:MIJ655384 MRU655383:MSF655384 NBQ655383:NCB655384 NLM655383:NLX655384 NVI655383:NVT655384 OFE655383:OFP655384 OPA655383:OPL655384 OYW655383:OZH655384 PIS655383:PJD655384 PSO655383:PSZ655384 QCK655383:QCV655384 QMG655383:QMR655384 QWC655383:QWN655384 RFY655383:RGJ655384 RPU655383:RQF655384 RZQ655383:SAB655384 SJM655383:SJX655384 STI655383:STT655384 TDE655383:TDP655384 TNA655383:TNL655384 TWW655383:TXH655384 UGS655383:UHD655384 UQO655383:UQZ655384 VAK655383:VAV655384 VKG655383:VKR655384 VUC655383:VUN655384 WDY655383:WEJ655384 WNU655383:WOF655384 WXQ655383:WYB655384 LE720919:LP720920 VA720919:VL720920 AEW720919:AFH720920 AOS720919:APD720920 AYO720919:AYZ720920 BIK720919:BIV720920 BSG720919:BSR720920 CCC720919:CCN720920 CLY720919:CMJ720920 CVU720919:CWF720920 DFQ720919:DGB720920 DPM720919:DPX720920 DZI720919:DZT720920 EJE720919:EJP720920 ETA720919:ETL720920 FCW720919:FDH720920 FMS720919:FND720920 FWO720919:FWZ720920 GGK720919:GGV720920 GQG720919:GQR720920 HAC720919:HAN720920 HJY720919:HKJ720920 HTU720919:HUF720920 IDQ720919:IEB720920 INM720919:INX720920 IXI720919:IXT720920 JHE720919:JHP720920 JRA720919:JRL720920 KAW720919:KBH720920 KKS720919:KLD720920 KUO720919:KUZ720920 LEK720919:LEV720920 LOG720919:LOR720920 LYC720919:LYN720920 MHY720919:MIJ720920 MRU720919:MSF720920 NBQ720919:NCB720920 NLM720919:NLX720920 NVI720919:NVT720920 OFE720919:OFP720920 OPA720919:OPL720920 OYW720919:OZH720920 PIS720919:PJD720920 PSO720919:PSZ720920 QCK720919:QCV720920 QMG720919:QMR720920 QWC720919:QWN720920 RFY720919:RGJ720920 RPU720919:RQF720920 RZQ720919:SAB720920 SJM720919:SJX720920 STI720919:STT720920 TDE720919:TDP720920 TNA720919:TNL720920 TWW720919:TXH720920 UGS720919:UHD720920 UQO720919:UQZ720920 VAK720919:VAV720920 VKG720919:VKR720920 VUC720919:VUN720920 WDY720919:WEJ720920 WNU720919:WOF720920 WXQ720919:WYB720920 LE786455:LP786456 VA786455:VL786456 AEW786455:AFH786456 AOS786455:APD786456 AYO786455:AYZ786456 BIK786455:BIV786456 BSG786455:BSR786456 CCC786455:CCN786456 CLY786455:CMJ786456 CVU786455:CWF786456 DFQ786455:DGB786456 DPM786455:DPX786456 DZI786455:DZT786456 EJE786455:EJP786456 ETA786455:ETL786456 FCW786455:FDH786456 FMS786455:FND786456 FWO786455:FWZ786456 GGK786455:GGV786456 GQG786455:GQR786456 HAC786455:HAN786456 HJY786455:HKJ786456 HTU786455:HUF786456 IDQ786455:IEB786456 INM786455:INX786456 IXI786455:IXT786456 JHE786455:JHP786456 JRA786455:JRL786456 KAW786455:KBH786456 KKS786455:KLD786456 KUO786455:KUZ786456 LEK786455:LEV786456 LOG786455:LOR786456 LYC786455:LYN786456 MHY786455:MIJ786456 MRU786455:MSF786456 NBQ786455:NCB786456 NLM786455:NLX786456 NVI786455:NVT786456 OFE786455:OFP786456 OPA786455:OPL786456 OYW786455:OZH786456 PIS786455:PJD786456 PSO786455:PSZ786456 QCK786455:QCV786456 QMG786455:QMR786456 QWC786455:QWN786456 RFY786455:RGJ786456 RPU786455:RQF786456 RZQ786455:SAB786456 SJM786455:SJX786456 STI786455:STT786456 TDE786455:TDP786456 TNA786455:TNL786456 TWW786455:TXH786456 UGS786455:UHD786456 UQO786455:UQZ786456 VAK786455:VAV786456 VKG786455:VKR786456 VUC786455:VUN786456 WDY786455:WEJ786456 WNU786455:WOF786456 WXQ786455:WYB786456 LE851991:LP851992 VA851991:VL851992 AEW851991:AFH851992 AOS851991:APD851992 AYO851991:AYZ851992 BIK851991:BIV851992 BSG851991:BSR851992 CCC851991:CCN851992 CLY851991:CMJ851992 CVU851991:CWF851992 DFQ851991:DGB851992 DPM851991:DPX851992 DZI851991:DZT851992 EJE851991:EJP851992 ETA851991:ETL851992 FCW851991:FDH851992 FMS851991:FND851992 FWO851991:FWZ851992 GGK851991:GGV851992 GQG851991:GQR851992 HAC851991:HAN851992 HJY851991:HKJ851992 HTU851991:HUF851992 IDQ851991:IEB851992 INM851991:INX851992 IXI851991:IXT851992 JHE851991:JHP851992 JRA851991:JRL851992 KAW851991:KBH851992 KKS851991:KLD851992 KUO851991:KUZ851992 LEK851991:LEV851992 LOG851991:LOR851992 LYC851991:LYN851992 MHY851991:MIJ851992 MRU851991:MSF851992 NBQ851991:NCB851992 NLM851991:NLX851992 NVI851991:NVT851992 OFE851991:OFP851992 OPA851991:OPL851992 OYW851991:OZH851992 PIS851991:PJD851992 PSO851991:PSZ851992 QCK851991:QCV851992 QMG851991:QMR851992 QWC851991:QWN851992 RFY851991:RGJ851992 RPU851991:RQF851992 RZQ851991:SAB851992 SJM851991:SJX851992 STI851991:STT851992 TDE851991:TDP851992 TNA851991:TNL851992 TWW851991:TXH851992 UGS851991:UHD851992 UQO851991:UQZ851992 VAK851991:VAV851992 VKG851991:VKR851992 VUC851991:VUN851992 WDY851991:WEJ851992 WNU851991:WOF851992 WXQ851991:WYB851992 LE917527:LP917528 VA917527:VL917528 AEW917527:AFH917528 AOS917527:APD917528 AYO917527:AYZ917528 BIK917527:BIV917528 BSG917527:BSR917528 CCC917527:CCN917528 CLY917527:CMJ917528 CVU917527:CWF917528 DFQ917527:DGB917528 DPM917527:DPX917528 DZI917527:DZT917528 EJE917527:EJP917528 ETA917527:ETL917528 FCW917527:FDH917528 FMS917527:FND917528 FWO917527:FWZ917528 GGK917527:GGV917528 GQG917527:GQR917528 HAC917527:HAN917528 HJY917527:HKJ917528 HTU917527:HUF917528 IDQ917527:IEB917528 INM917527:INX917528 IXI917527:IXT917528 JHE917527:JHP917528 JRA917527:JRL917528 KAW917527:KBH917528 KKS917527:KLD917528 KUO917527:KUZ917528 LEK917527:LEV917528 LOG917527:LOR917528 LYC917527:LYN917528 MHY917527:MIJ917528 MRU917527:MSF917528 NBQ917527:NCB917528 NLM917527:NLX917528 NVI917527:NVT917528 OFE917527:OFP917528 OPA917527:OPL917528 OYW917527:OZH917528 PIS917527:PJD917528 PSO917527:PSZ917528 QCK917527:QCV917528 QMG917527:QMR917528 QWC917527:QWN917528 RFY917527:RGJ917528 RPU917527:RQF917528 RZQ917527:SAB917528 SJM917527:SJX917528 STI917527:STT917528 TDE917527:TDP917528 TNA917527:TNL917528 TWW917527:TXH917528 UGS917527:UHD917528 UQO917527:UQZ917528 VAK917527:VAV917528 VKG917527:VKR917528 VUC917527:VUN917528 WDY917527:WEJ917528 WNU917527:WOF917528 WXQ917527:WYB917528 WXQ983063:WYB983064 LE983063:LP983064 VA983063:VL983064 AEW983063:AFH983064 AOS983063:APD983064 AYO983063:AYZ983064 BIK983063:BIV983064 BSG983063:BSR983064 CCC983063:CCN983064 CLY983063:CMJ983064 CVU983063:CWF983064 DFQ983063:DGB983064 DPM983063:DPX983064 DZI983063:DZT983064 EJE983063:EJP983064 ETA983063:ETL983064 FCW983063:FDH983064 FMS983063:FND983064 FWO983063:FWZ983064 GGK983063:GGV983064 GQG983063:GQR983064 HAC983063:HAN983064 HJY983063:HKJ983064 HTU983063:HUF983064 IDQ983063:IEB983064 INM983063:INX983064 IXI983063:IXT983064 JHE983063:JHP983064 JRA983063:JRL983064 KAW983063:KBH983064 KKS983063:KLD983064 KUO983063:KUZ983064 LEK983063:LEV983064 LOG983063:LOR983064 LYC983063:LYN983064 MHY983063:MIJ983064 MRU983063:MSF983064 NBQ983063:NCB983064 NLM983063:NLX983064 NVI983063:NVT983064 OFE983063:OFP983064 OPA983063:OPL983064 OYW983063:OZH983064 PIS983063:PJD983064 PSO983063:PSZ983064 QCK983063:QCV983064 QMG983063:QMR983064 QWC983063:QWN983064 RFY983063:RGJ983064 RPU983063:RQF983064 RZQ983063:SAB983064 SJM983063:SJX983064 STI983063:STT983064 TDE983063:TDP983064 TNA983063:TNL983064 TWW983063:TXH983064 UGS983063:UHD983064 UQO983063:UQZ983064 VAK983063:VAV983064 VKG983063:VKR983064 VUC983063:VUN983064 WDY983063:WEJ983064 WNU983063:WOF983064 BT27:BT28 L983063:BT983064 L917527:BT917528 L851991:BT851992 L786455:BT786456 L720919:BT720920 L655383:BT655384 L589847:BT589848 L524311:BT524312 L458775:BT458776 L393239:BT393240 L327703:BT327704 L262167:BT262168 L196631:BT196632 L131095:BT131096 L65559:BT65560"/>
    <dataValidation allowBlank="1" prompt="Для выбора выполните двойной щелчок левой клавиши мыши по соответствующей ячейке." sqref="LE65561:LP65564 VA65561:VL65564 AEW65561:AFH65564 AOS65561:APD65564 AYO65561:AYZ65564 BIK65561:BIV65564 BSG65561:BSR65564 CCC65561:CCN65564 CLY65561:CMJ65564 CVU65561:CWF65564 DFQ65561:DGB65564 DPM65561:DPX65564 DZI65561:DZT65564 EJE65561:EJP65564 ETA65561:ETL65564 FCW65561:FDH65564 FMS65561:FND65564 FWO65561:FWZ65564 GGK65561:GGV65564 GQG65561:GQR65564 HAC65561:HAN65564 HJY65561:HKJ65564 HTU65561:HUF65564 IDQ65561:IEB65564 INM65561:INX65564 IXI65561:IXT65564 JHE65561:JHP65564 JRA65561:JRL65564 KAW65561:KBH65564 KKS65561:KLD65564 KUO65561:KUZ65564 LEK65561:LEV65564 LOG65561:LOR65564 LYC65561:LYN65564 MHY65561:MIJ65564 MRU65561:MSF65564 NBQ65561:NCB65564 NLM65561:NLX65564 NVI65561:NVT65564 OFE65561:OFP65564 OPA65561:OPL65564 OYW65561:OZH65564 PIS65561:PJD65564 PSO65561:PSZ65564 QCK65561:QCV65564 QMG65561:QMR65564 QWC65561:QWN65564 RFY65561:RGJ65564 RPU65561:RQF65564 RZQ65561:SAB65564 SJM65561:SJX65564 STI65561:STT65564 TDE65561:TDP65564 TNA65561:TNL65564 TWW65561:TXH65564 UGS65561:UHD65564 UQO65561:UQZ65564 VAK65561:VAV65564 VKG65561:VKR65564 VUC65561:VUN65564 WDY65561:WEJ65564 WNU65561:WOF65564 WXQ65561:WYB65564 LE131097:LP131100 VA131097:VL131100 AEW131097:AFH131100 AOS131097:APD131100 AYO131097:AYZ131100 BIK131097:BIV131100 BSG131097:BSR131100 CCC131097:CCN131100 CLY131097:CMJ131100 CVU131097:CWF131100 DFQ131097:DGB131100 DPM131097:DPX131100 DZI131097:DZT131100 EJE131097:EJP131100 ETA131097:ETL131100 FCW131097:FDH131100 FMS131097:FND131100 FWO131097:FWZ131100 GGK131097:GGV131100 GQG131097:GQR131100 HAC131097:HAN131100 HJY131097:HKJ131100 HTU131097:HUF131100 IDQ131097:IEB131100 INM131097:INX131100 IXI131097:IXT131100 JHE131097:JHP131100 JRA131097:JRL131100 KAW131097:KBH131100 KKS131097:KLD131100 KUO131097:KUZ131100 LEK131097:LEV131100 LOG131097:LOR131100 LYC131097:LYN131100 MHY131097:MIJ131100 MRU131097:MSF131100 NBQ131097:NCB131100 NLM131097:NLX131100 NVI131097:NVT131100 OFE131097:OFP131100 OPA131097:OPL131100 OYW131097:OZH131100 PIS131097:PJD131100 PSO131097:PSZ131100 QCK131097:QCV131100 QMG131097:QMR131100 QWC131097:QWN131100 RFY131097:RGJ131100 RPU131097:RQF131100 RZQ131097:SAB131100 SJM131097:SJX131100 STI131097:STT131100 TDE131097:TDP131100 TNA131097:TNL131100 TWW131097:TXH131100 UGS131097:UHD131100 UQO131097:UQZ131100 VAK131097:VAV131100 VKG131097:VKR131100 VUC131097:VUN131100 WDY131097:WEJ131100 WNU131097:WOF131100 WXQ131097:WYB131100 LE196633:LP196636 VA196633:VL196636 AEW196633:AFH196636 AOS196633:APD196636 AYO196633:AYZ196636 BIK196633:BIV196636 BSG196633:BSR196636 CCC196633:CCN196636 CLY196633:CMJ196636 CVU196633:CWF196636 DFQ196633:DGB196636 DPM196633:DPX196636 DZI196633:DZT196636 EJE196633:EJP196636 ETA196633:ETL196636 FCW196633:FDH196636 FMS196633:FND196636 FWO196633:FWZ196636 GGK196633:GGV196636 GQG196633:GQR196636 HAC196633:HAN196636 HJY196633:HKJ196636 HTU196633:HUF196636 IDQ196633:IEB196636 INM196633:INX196636 IXI196633:IXT196636 JHE196633:JHP196636 JRA196633:JRL196636 KAW196633:KBH196636 KKS196633:KLD196636 KUO196633:KUZ196636 LEK196633:LEV196636 LOG196633:LOR196636 LYC196633:LYN196636 MHY196633:MIJ196636 MRU196633:MSF196636 NBQ196633:NCB196636 NLM196633:NLX196636 NVI196633:NVT196636 OFE196633:OFP196636 OPA196633:OPL196636 OYW196633:OZH196636 PIS196633:PJD196636 PSO196633:PSZ196636 QCK196633:QCV196636 QMG196633:QMR196636 QWC196633:QWN196636 RFY196633:RGJ196636 RPU196633:RQF196636 RZQ196633:SAB196636 SJM196633:SJX196636 STI196633:STT196636 TDE196633:TDP196636 TNA196633:TNL196636 TWW196633:TXH196636 UGS196633:UHD196636 UQO196633:UQZ196636 VAK196633:VAV196636 VKG196633:VKR196636 VUC196633:VUN196636 WDY196633:WEJ196636 WNU196633:WOF196636 WXQ196633:WYB196636 LE262169:LP262172 VA262169:VL262172 AEW262169:AFH262172 AOS262169:APD262172 AYO262169:AYZ262172 BIK262169:BIV262172 BSG262169:BSR262172 CCC262169:CCN262172 CLY262169:CMJ262172 CVU262169:CWF262172 DFQ262169:DGB262172 DPM262169:DPX262172 DZI262169:DZT262172 EJE262169:EJP262172 ETA262169:ETL262172 FCW262169:FDH262172 FMS262169:FND262172 FWO262169:FWZ262172 GGK262169:GGV262172 GQG262169:GQR262172 HAC262169:HAN262172 HJY262169:HKJ262172 HTU262169:HUF262172 IDQ262169:IEB262172 INM262169:INX262172 IXI262169:IXT262172 JHE262169:JHP262172 JRA262169:JRL262172 KAW262169:KBH262172 KKS262169:KLD262172 KUO262169:KUZ262172 LEK262169:LEV262172 LOG262169:LOR262172 LYC262169:LYN262172 MHY262169:MIJ262172 MRU262169:MSF262172 NBQ262169:NCB262172 NLM262169:NLX262172 NVI262169:NVT262172 OFE262169:OFP262172 OPA262169:OPL262172 OYW262169:OZH262172 PIS262169:PJD262172 PSO262169:PSZ262172 QCK262169:QCV262172 QMG262169:QMR262172 QWC262169:QWN262172 RFY262169:RGJ262172 RPU262169:RQF262172 RZQ262169:SAB262172 SJM262169:SJX262172 STI262169:STT262172 TDE262169:TDP262172 TNA262169:TNL262172 TWW262169:TXH262172 UGS262169:UHD262172 UQO262169:UQZ262172 VAK262169:VAV262172 VKG262169:VKR262172 VUC262169:VUN262172 WDY262169:WEJ262172 WNU262169:WOF262172 WXQ262169:WYB262172 LE327705:LP327708 VA327705:VL327708 AEW327705:AFH327708 AOS327705:APD327708 AYO327705:AYZ327708 BIK327705:BIV327708 BSG327705:BSR327708 CCC327705:CCN327708 CLY327705:CMJ327708 CVU327705:CWF327708 DFQ327705:DGB327708 DPM327705:DPX327708 DZI327705:DZT327708 EJE327705:EJP327708 ETA327705:ETL327708 FCW327705:FDH327708 FMS327705:FND327708 FWO327705:FWZ327708 GGK327705:GGV327708 GQG327705:GQR327708 HAC327705:HAN327708 HJY327705:HKJ327708 HTU327705:HUF327708 IDQ327705:IEB327708 INM327705:INX327708 IXI327705:IXT327708 JHE327705:JHP327708 JRA327705:JRL327708 KAW327705:KBH327708 KKS327705:KLD327708 KUO327705:KUZ327708 LEK327705:LEV327708 LOG327705:LOR327708 LYC327705:LYN327708 MHY327705:MIJ327708 MRU327705:MSF327708 NBQ327705:NCB327708 NLM327705:NLX327708 NVI327705:NVT327708 OFE327705:OFP327708 OPA327705:OPL327708 OYW327705:OZH327708 PIS327705:PJD327708 PSO327705:PSZ327708 QCK327705:QCV327708 QMG327705:QMR327708 QWC327705:QWN327708 RFY327705:RGJ327708 RPU327705:RQF327708 RZQ327705:SAB327708 SJM327705:SJX327708 STI327705:STT327708 TDE327705:TDP327708 TNA327705:TNL327708 TWW327705:TXH327708 UGS327705:UHD327708 UQO327705:UQZ327708 VAK327705:VAV327708 VKG327705:VKR327708 VUC327705:VUN327708 WDY327705:WEJ327708 WNU327705:WOF327708 WXQ327705:WYB327708 LE393241:LP393244 VA393241:VL393244 AEW393241:AFH393244 AOS393241:APD393244 AYO393241:AYZ393244 BIK393241:BIV393244 BSG393241:BSR393244 CCC393241:CCN393244 CLY393241:CMJ393244 CVU393241:CWF393244 DFQ393241:DGB393244 DPM393241:DPX393244 DZI393241:DZT393244 EJE393241:EJP393244 ETA393241:ETL393244 FCW393241:FDH393244 FMS393241:FND393244 FWO393241:FWZ393244 GGK393241:GGV393244 GQG393241:GQR393244 HAC393241:HAN393244 HJY393241:HKJ393244 HTU393241:HUF393244 IDQ393241:IEB393244 INM393241:INX393244 IXI393241:IXT393244 JHE393241:JHP393244 JRA393241:JRL393244 KAW393241:KBH393244 KKS393241:KLD393244 KUO393241:KUZ393244 LEK393241:LEV393244 LOG393241:LOR393244 LYC393241:LYN393244 MHY393241:MIJ393244 MRU393241:MSF393244 NBQ393241:NCB393244 NLM393241:NLX393244 NVI393241:NVT393244 OFE393241:OFP393244 OPA393241:OPL393244 OYW393241:OZH393244 PIS393241:PJD393244 PSO393241:PSZ393244 QCK393241:QCV393244 QMG393241:QMR393244 QWC393241:QWN393244 RFY393241:RGJ393244 RPU393241:RQF393244 RZQ393241:SAB393244 SJM393241:SJX393244 STI393241:STT393244 TDE393241:TDP393244 TNA393241:TNL393244 TWW393241:TXH393244 UGS393241:UHD393244 UQO393241:UQZ393244 VAK393241:VAV393244 VKG393241:VKR393244 VUC393241:VUN393244 WDY393241:WEJ393244 WNU393241:WOF393244 WXQ393241:WYB393244 LE458777:LP458780 VA458777:VL458780 AEW458777:AFH458780 AOS458777:APD458780 AYO458777:AYZ458780 BIK458777:BIV458780 BSG458777:BSR458780 CCC458777:CCN458780 CLY458777:CMJ458780 CVU458777:CWF458780 DFQ458777:DGB458780 DPM458777:DPX458780 DZI458777:DZT458780 EJE458777:EJP458780 ETA458777:ETL458780 FCW458777:FDH458780 FMS458777:FND458780 FWO458777:FWZ458780 GGK458777:GGV458780 GQG458777:GQR458780 HAC458777:HAN458780 HJY458777:HKJ458780 HTU458777:HUF458780 IDQ458777:IEB458780 INM458777:INX458780 IXI458777:IXT458780 JHE458777:JHP458780 JRA458777:JRL458780 KAW458777:KBH458780 KKS458777:KLD458780 KUO458777:KUZ458780 LEK458777:LEV458780 LOG458777:LOR458780 LYC458777:LYN458780 MHY458777:MIJ458780 MRU458777:MSF458780 NBQ458777:NCB458780 NLM458777:NLX458780 NVI458777:NVT458780 OFE458777:OFP458780 OPA458777:OPL458780 OYW458777:OZH458780 PIS458777:PJD458780 PSO458777:PSZ458780 QCK458777:QCV458780 QMG458777:QMR458780 QWC458777:QWN458780 RFY458777:RGJ458780 RPU458777:RQF458780 RZQ458777:SAB458780 SJM458777:SJX458780 STI458777:STT458780 TDE458777:TDP458780 TNA458777:TNL458780 TWW458777:TXH458780 UGS458777:UHD458780 UQO458777:UQZ458780 VAK458777:VAV458780 VKG458777:VKR458780 VUC458777:VUN458780 WDY458777:WEJ458780 WNU458777:WOF458780 WXQ458777:WYB458780 LE524313:LP524316 VA524313:VL524316 AEW524313:AFH524316 AOS524313:APD524316 AYO524313:AYZ524316 BIK524313:BIV524316 BSG524313:BSR524316 CCC524313:CCN524316 CLY524313:CMJ524316 CVU524313:CWF524316 DFQ524313:DGB524316 DPM524313:DPX524316 DZI524313:DZT524316 EJE524313:EJP524316 ETA524313:ETL524316 FCW524313:FDH524316 FMS524313:FND524316 FWO524313:FWZ524316 GGK524313:GGV524316 GQG524313:GQR524316 HAC524313:HAN524316 HJY524313:HKJ524316 HTU524313:HUF524316 IDQ524313:IEB524316 INM524313:INX524316 IXI524313:IXT524316 JHE524313:JHP524316 JRA524313:JRL524316 KAW524313:KBH524316 KKS524313:KLD524316 KUO524313:KUZ524316 LEK524313:LEV524316 LOG524313:LOR524316 LYC524313:LYN524316 MHY524313:MIJ524316 MRU524313:MSF524316 NBQ524313:NCB524316 NLM524313:NLX524316 NVI524313:NVT524316 OFE524313:OFP524316 OPA524313:OPL524316 OYW524313:OZH524316 PIS524313:PJD524316 PSO524313:PSZ524316 QCK524313:QCV524316 QMG524313:QMR524316 QWC524313:QWN524316 RFY524313:RGJ524316 RPU524313:RQF524316 RZQ524313:SAB524316 SJM524313:SJX524316 STI524313:STT524316 TDE524313:TDP524316 TNA524313:TNL524316 TWW524313:TXH524316 UGS524313:UHD524316 UQO524313:UQZ524316 VAK524313:VAV524316 VKG524313:VKR524316 VUC524313:VUN524316 WDY524313:WEJ524316 WNU524313:WOF524316 WXQ524313:WYB524316 LE589849:LP589852 VA589849:VL589852 AEW589849:AFH589852 AOS589849:APD589852 AYO589849:AYZ589852 BIK589849:BIV589852 BSG589849:BSR589852 CCC589849:CCN589852 CLY589849:CMJ589852 CVU589849:CWF589852 DFQ589849:DGB589852 DPM589849:DPX589852 DZI589849:DZT589852 EJE589849:EJP589852 ETA589849:ETL589852 FCW589849:FDH589852 FMS589849:FND589852 FWO589849:FWZ589852 GGK589849:GGV589852 GQG589849:GQR589852 HAC589849:HAN589852 HJY589849:HKJ589852 HTU589849:HUF589852 IDQ589849:IEB589852 INM589849:INX589852 IXI589849:IXT589852 JHE589849:JHP589852 JRA589849:JRL589852 KAW589849:KBH589852 KKS589849:KLD589852 KUO589849:KUZ589852 LEK589849:LEV589852 LOG589849:LOR589852 LYC589849:LYN589852 MHY589849:MIJ589852 MRU589849:MSF589852 NBQ589849:NCB589852 NLM589849:NLX589852 NVI589849:NVT589852 OFE589849:OFP589852 OPA589849:OPL589852 OYW589849:OZH589852 PIS589849:PJD589852 PSO589849:PSZ589852 QCK589849:QCV589852 QMG589849:QMR589852 QWC589849:QWN589852 RFY589849:RGJ589852 RPU589849:RQF589852 RZQ589849:SAB589852 SJM589849:SJX589852 STI589849:STT589852 TDE589849:TDP589852 TNA589849:TNL589852 TWW589849:TXH589852 UGS589849:UHD589852 UQO589849:UQZ589852 VAK589849:VAV589852 VKG589849:VKR589852 VUC589849:VUN589852 WDY589849:WEJ589852 WNU589849:WOF589852 WXQ589849:WYB589852 LE655385:LP655388 VA655385:VL655388 AEW655385:AFH655388 AOS655385:APD655388 AYO655385:AYZ655388 BIK655385:BIV655388 BSG655385:BSR655388 CCC655385:CCN655388 CLY655385:CMJ655388 CVU655385:CWF655388 DFQ655385:DGB655388 DPM655385:DPX655388 DZI655385:DZT655388 EJE655385:EJP655388 ETA655385:ETL655388 FCW655385:FDH655388 FMS655385:FND655388 FWO655385:FWZ655388 GGK655385:GGV655388 GQG655385:GQR655388 HAC655385:HAN655388 HJY655385:HKJ655388 HTU655385:HUF655388 IDQ655385:IEB655388 INM655385:INX655388 IXI655385:IXT655388 JHE655385:JHP655388 JRA655385:JRL655388 KAW655385:KBH655388 KKS655385:KLD655388 KUO655385:KUZ655388 LEK655385:LEV655388 LOG655385:LOR655388 LYC655385:LYN655388 MHY655385:MIJ655388 MRU655385:MSF655388 NBQ655385:NCB655388 NLM655385:NLX655388 NVI655385:NVT655388 OFE655385:OFP655388 OPA655385:OPL655388 OYW655385:OZH655388 PIS655385:PJD655388 PSO655385:PSZ655388 QCK655385:QCV655388 QMG655385:QMR655388 QWC655385:QWN655388 RFY655385:RGJ655388 RPU655385:RQF655388 RZQ655385:SAB655388 SJM655385:SJX655388 STI655385:STT655388 TDE655385:TDP655388 TNA655385:TNL655388 TWW655385:TXH655388 UGS655385:UHD655388 UQO655385:UQZ655388 VAK655385:VAV655388 VKG655385:VKR655388 VUC655385:VUN655388 WDY655385:WEJ655388 WNU655385:WOF655388 WXQ655385:WYB655388 LE720921:LP720924 VA720921:VL720924 AEW720921:AFH720924 AOS720921:APD720924 AYO720921:AYZ720924 BIK720921:BIV720924 BSG720921:BSR720924 CCC720921:CCN720924 CLY720921:CMJ720924 CVU720921:CWF720924 DFQ720921:DGB720924 DPM720921:DPX720924 DZI720921:DZT720924 EJE720921:EJP720924 ETA720921:ETL720924 FCW720921:FDH720924 FMS720921:FND720924 FWO720921:FWZ720924 GGK720921:GGV720924 GQG720921:GQR720924 HAC720921:HAN720924 HJY720921:HKJ720924 HTU720921:HUF720924 IDQ720921:IEB720924 INM720921:INX720924 IXI720921:IXT720924 JHE720921:JHP720924 JRA720921:JRL720924 KAW720921:KBH720924 KKS720921:KLD720924 KUO720921:KUZ720924 LEK720921:LEV720924 LOG720921:LOR720924 LYC720921:LYN720924 MHY720921:MIJ720924 MRU720921:MSF720924 NBQ720921:NCB720924 NLM720921:NLX720924 NVI720921:NVT720924 OFE720921:OFP720924 OPA720921:OPL720924 OYW720921:OZH720924 PIS720921:PJD720924 PSO720921:PSZ720924 QCK720921:QCV720924 QMG720921:QMR720924 QWC720921:QWN720924 RFY720921:RGJ720924 RPU720921:RQF720924 RZQ720921:SAB720924 SJM720921:SJX720924 STI720921:STT720924 TDE720921:TDP720924 TNA720921:TNL720924 TWW720921:TXH720924 UGS720921:UHD720924 UQO720921:UQZ720924 VAK720921:VAV720924 VKG720921:VKR720924 VUC720921:VUN720924 WDY720921:WEJ720924 WNU720921:WOF720924 WXQ720921:WYB720924 LE786457:LP786460 VA786457:VL786460 AEW786457:AFH786460 AOS786457:APD786460 AYO786457:AYZ786460 BIK786457:BIV786460 BSG786457:BSR786460 CCC786457:CCN786460 CLY786457:CMJ786460 CVU786457:CWF786460 DFQ786457:DGB786460 DPM786457:DPX786460 DZI786457:DZT786460 EJE786457:EJP786460 ETA786457:ETL786460 FCW786457:FDH786460 FMS786457:FND786460 FWO786457:FWZ786460 GGK786457:GGV786460 GQG786457:GQR786460 HAC786457:HAN786460 HJY786457:HKJ786460 HTU786457:HUF786460 IDQ786457:IEB786460 INM786457:INX786460 IXI786457:IXT786460 JHE786457:JHP786460 JRA786457:JRL786460 KAW786457:KBH786460 KKS786457:KLD786460 KUO786457:KUZ786460 LEK786457:LEV786460 LOG786457:LOR786460 LYC786457:LYN786460 MHY786457:MIJ786460 MRU786457:MSF786460 NBQ786457:NCB786460 NLM786457:NLX786460 NVI786457:NVT786460 OFE786457:OFP786460 OPA786457:OPL786460 OYW786457:OZH786460 PIS786457:PJD786460 PSO786457:PSZ786460 QCK786457:QCV786460 QMG786457:QMR786460 QWC786457:QWN786460 RFY786457:RGJ786460 RPU786457:RQF786460 RZQ786457:SAB786460 SJM786457:SJX786460 STI786457:STT786460 TDE786457:TDP786460 TNA786457:TNL786460 TWW786457:TXH786460 UGS786457:UHD786460 UQO786457:UQZ786460 VAK786457:VAV786460 VKG786457:VKR786460 VUC786457:VUN786460 WDY786457:WEJ786460 WNU786457:WOF786460 WXQ786457:WYB786460 LE851993:LP851996 VA851993:VL851996 AEW851993:AFH851996 AOS851993:APD851996 AYO851993:AYZ851996 BIK851993:BIV851996 BSG851993:BSR851996 CCC851993:CCN851996 CLY851993:CMJ851996 CVU851993:CWF851996 DFQ851993:DGB851996 DPM851993:DPX851996 DZI851993:DZT851996 EJE851993:EJP851996 ETA851993:ETL851996 FCW851993:FDH851996 FMS851993:FND851996 FWO851993:FWZ851996 GGK851993:GGV851996 GQG851993:GQR851996 HAC851993:HAN851996 HJY851993:HKJ851996 HTU851993:HUF851996 IDQ851993:IEB851996 INM851993:INX851996 IXI851993:IXT851996 JHE851993:JHP851996 JRA851993:JRL851996 KAW851993:KBH851996 KKS851993:KLD851996 KUO851993:KUZ851996 LEK851993:LEV851996 LOG851993:LOR851996 LYC851993:LYN851996 MHY851993:MIJ851996 MRU851993:MSF851996 NBQ851993:NCB851996 NLM851993:NLX851996 NVI851993:NVT851996 OFE851993:OFP851996 OPA851993:OPL851996 OYW851993:OZH851996 PIS851993:PJD851996 PSO851993:PSZ851996 QCK851993:QCV851996 QMG851993:QMR851996 QWC851993:QWN851996 RFY851993:RGJ851996 RPU851993:RQF851996 RZQ851993:SAB851996 SJM851993:SJX851996 STI851993:STT851996 TDE851993:TDP851996 TNA851993:TNL851996 TWW851993:TXH851996 UGS851993:UHD851996 UQO851993:UQZ851996 VAK851993:VAV851996 VKG851993:VKR851996 VUC851993:VUN851996 WDY851993:WEJ851996 WNU851993:WOF851996 WXQ851993:WYB851996 LE917529:LP917532 VA917529:VL917532 AEW917529:AFH917532 AOS917529:APD917532 AYO917529:AYZ917532 BIK917529:BIV917532 BSG917529:BSR917532 CCC917529:CCN917532 CLY917529:CMJ917532 CVU917529:CWF917532 DFQ917529:DGB917532 DPM917529:DPX917532 DZI917529:DZT917532 EJE917529:EJP917532 ETA917529:ETL917532 FCW917529:FDH917532 FMS917529:FND917532 FWO917529:FWZ917532 GGK917529:GGV917532 GQG917529:GQR917532 HAC917529:HAN917532 HJY917529:HKJ917532 HTU917529:HUF917532 IDQ917529:IEB917532 INM917529:INX917532 IXI917529:IXT917532 JHE917529:JHP917532 JRA917529:JRL917532 KAW917529:KBH917532 KKS917529:KLD917532 KUO917529:KUZ917532 LEK917529:LEV917532 LOG917529:LOR917532 LYC917529:LYN917532 MHY917529:MIJ917532 MRU917529:MSF917532 NBQ917529:NCB917532 NLM917529:NLX917532 NVI917529:NVT917532 OFE917529:OFP917532 OPA917529:OPL917532 OYW917529:OZH917532 PIS917529:PJD917532 PSO917529:PSZ917532 QCK917529:QCV917532 QMG917529:QMR917532 QWC917529:QWN917532 RFY917529:RGJ917532 RPU917529:RQF917532 RZQ917529:SAB917532 SJM917529:SJX917532 STI917529:STT917532 TDE917529:TDP917532 TNA917529:TNL917532 TWW917529:TXH917532 UGS917529:UHD917532 UQO917529:UQZ917532 VAK917529:VAV917532 VKG917529:VKR917532 VUC917529:VUN917532 WDY917529:WEJ917532 WNU917529:WOF917532 WXQ917529:WYB917532 LE983065:LP983068 VA983065:VL983068 AEW983065:AFH983068 AOS983065:APD983068 AYO983065:AYZ983068 BIK983065:BIV983068 BSG983065:BSR983068 CCC983065:CCN983068 CLY983065:CMJ983068 CVU983065:CWF983068 DFQ983065:DGB983068 DPM983065:DPX983068 DZI983065:DZT983068 EJE983065:EJP983068 ETA983065:ETL983068 FCW983065:FDH983068 FMS983065:FND983068 FWO983065:FWZ983068 GGK983065:GGV983068 GQG983065:GQR983068 HAC983065:HAN983068 HJY983065:HKJ983068 HTU983065:HUF983068 IDQ983065:IEB983068 INM983065:INX983068 IXI983065:IXT983068 JHE983065:JHP983068 JRA983065:JRL983068 KAW983065:KBH983068 KKS983065:KLD983068 KUO983065:KUZ983068 LEK983065:LEV983068 LOG983065:LOR983068 LYC983065:LYN983068 MHY983065:MIJ983068 MRU983065:MSF983068 NBQ983065:NCB983068 NLM983065:NLX983068 NVI983065:NVT983068 OFE983065:OFP983068 OPA983065:OPL983068 OYW983065:OZH983068 PIS983065:PJD983068 PSO983065:PSZ983068 QCK983065:QCV983068 QMG983065:QMR983068 QWC983065:QWN983068 RFY983065:RGJ983068 RPU983065:RQF983068 RZQ983065:SAB983068 SJM983065:SJX983068 STI983065:STT983068 TDE983065:TDP983068 TNA983065:TNL983068 TWW983065:TXH983068 UGS983065:UHD983068 UQO983065:UQZ983068 VAK983065:VAV983068 VKG983065:VKR983068 VUC983065:VUN983068 WDY983065:WEJ983068 WNU983065:WOF983068 WXQ983065:WYB983068 WXQ983062:WYB983062 LE26:LP26 VA26:VL26 AEW26:AFH26 AOS26:APD26 AYO26:AYZ26 BIK26:BIV26 BSG26:BSR26 CCC26:CCN26 CLY26:CMJ26 CVU26:CWF26 DFQ26:DGB26 DPM26:DPX26 DZI26:DZT26 EJE26:EJP26 ETA26:ETL26 FCW26:FDH26 FMS26:FND26 FWO26:FWZ26 GGK26:GGV26 GQG26:GQR26 HAC26:HAN26 HJY26:HKJ26 HTU26:HUF26 IDQ26:IEB26 INM26:INX26 IXI26:IXT26 JHE26:JHP26 JRA26:JRL26 KAW26:KBH26 KKS26:KLD26 KUO26:KUZ26 LEK26:LEV26 LOG26:LOR26 LYC26:LYN26 MHY26:MIJ26 MRU26:MSF26 NBQ26:NCB26 NLM26:NLX26 NVI26:NVT26 OFE26:OFP26 OPA26:OPL26 OYW26:OZH26 PIS26:PJD26 PSO26:PSZ26 QCK26:QCV26 QMG26:QMR26 QWC26:QWN26 RFY26:RGJ26 RPU26:RQF26 RZQ26:SAB26 SJM26:SJX26 STI26:STT26 TDE26:TDP26 TNA26:TNL26 TWW26:TXH26 UGS26:UHD26 UQO26:UQZ26 VAK26:VAV26 VKG26:VKR26 VUC26:VUN26 WDY26:WEJ26 WNU26:WOF26 WXQ26:WYB26 LE65558:LP65558 VA65558:VL65558 AEW65558:AFH65558 AOS65558:APD65558 AYO65558:AYZ65558 BIK65558:BIV65558 BSG65558:BSR65558 CCC65558:CCN65558 CLY65558:CMJ65558 CVU65558:CWF65558 DFQ65558:DGB65558 DPM65558:DPX65558 DZI65558:DZT65558 EJE65558:EJP65558 ETA65558:ETL65558 FCW65558:FDH65558 FMS65558:FND65558 FWO65558:FWZ65558 GGK65558:GGV65558 GQG65558:GQR65558 HAC65558:HAN65558 HJY65558:HKJ65558 HTU65558:HUF65558 IDQ65558:IEB65558 INM65558:INX65558 IXI65558:IXT65558 JHE65558:JHP65558 JRA65558:JRL65558 KAW65558:KBH65558 KKS65558:KLD65558 KUO65558:KUZ65558 LEK65558:LEV65558 LOG65558:LOR65558 LYC65558:LYN65558 MHY65558:MIJ65558 MRU65558:MSF65558 NBQ65558:NCB65558 NLM65558:NLX65558 NVI65558:NVT65558 OFE65558:OFP65558 OPA65558:OPL65558 OYW65558:OZH65558 PIS65558:PJD65558 PSO65558:PSZ65558 QCK65558:QCV65558 QMG65558:QMR65558 QWC65558:QWN65558 RFY65558:RGJ65558 RPU65558:RQF65558 RZQ65558:SAB65558 SJM65558:SJX65558 STI65558:STT65558 TDE65558:TDP65558 TNA65558:TNL65558 TWW65558:TXH65558 UGS65558:UHD65558 UQO65558:UQZ65558 VAK65558:VAV65558 VKG65558:VKR65558 VUC65558:VUN65558 WDY65558:WEJ65558 WNU65558:WOF65558 WXQ65558:WYB65558 LE131094:LP131094 VA131094:VL131094 AEW131094:AFH131094 AOS131094:APD131094 AYO131094:AYZ131094 BIK131094:BIV131094 BSG131094:BSR131094 CCC131094:CCN131094 CLY131094:CMJ131094 CVU131094:CWF131094 DFQ131094:DGB131094 DPM131094:DPX131094 DZI131094:DZT131094 EJE131094:EJP131094 ETA131094:ETL131094 FCW131094:FDH131094 FMS131094:FND131094 FWO131094:FWZ131094 GGK131094:GGV131094 GQG131094:GQR131094 HAC131094:HAN131094 HJY131094:HKJ131094 HTU131094:HUF131094 IDQ131094:IEB131094 INM131094:INX131094 IXI131094:IXT131094 JHE131094:JHP131094 JRA131094:JRL131094 KAW131094:KBH131094 KKS131094:KLD131094 KUO131094:KUZ131094 LEK131094:LEV131094 LOG131094:LOR131094 LYC131094:LYN131094 MHY131094:MIJ131094 MRU131094:MSF131094 NBQ131094:NCB131094 NLM131094:NLX131094 NVI131094:NVT131094 OFE131094:OFP131094 OPA131094:OPL131094 OYW131094:OZH131094 PIS131094:PJD131094 PSO131094:PSZ131094 QCK131094:QCV131094 QMG131094:QMR131094 QWC131094:QWN131094 RFY131094:RGJ131094 RPU131094:RQF131094 RZQ131094:SAB131094 SJM131094:SJX131094 STI131094:STT131094 TDE131094:TDP131094 TNA131094:TNL131094 TWW131094:TXH131094 UGS131094:UHD131094 UQO131094:UQZ131094 VAK131094:VAV131094 VKG131094:VKR131094 VUC131094:VUN131094 WDY131094:WEJ131094 WNU131094:WOF131094 WXQ131094:WYB131094 LE196630:LP196630 VA196630:VL196630 AEW196630:AFH196630 AOS196630:APD196630 AYO196630:AYZ196630 BIK196630:BIV196630 BSG196630:BSR196630 CCC196630:CCN196630 CLY196630:CMJ196630 CVU196630:CWF196630 DFQ196630:DGB196630 DPM196630:DPX196630 DZI196630:DZT196630 EJE196630:EJP196630 ETA196630:ETL196630 FCW196630:FDH196630 FMS196630:FND196630 FWO196630:FWZ196630 GGK196630:GGV196630 GQG196630:GQR196630 HAC196630:HAN196630 HJY196630:HKJ196630 HTU196630:HUF196630 IDQ196630:IEB196630 INM196630:INX196630 IXI196630:IXT196630 JHE196630:JHP196630 JRA196630:JRL196630 KAW196630:KBH196630 KKS196630:KLD196630 KUO196630:KUZ196630 LEK196630:LEV196630 LOG196630:LOR196630 LYC196630:LYN196630 MHY196630:MIJ196630 MRU196630:MSF196630 NBQ196630:NCB196630 NLM196630:NLX196630 NVI196630:NVT196630 OFE196630:OFP196630 OPA196630:OPL196630 OYW196630:OZH196630 PIS196630:PJD196630 PSO196630:PSZ196630 QCK196630:QCV196630 QMG196630:QMR196630 QWC196630:QWN196630 RFY196630:RGJ196630 RPU196630:RQF196630 RZQ196630:SAB196630 SJM196630:SJX196630 STI196630:STT196630 TDE196630:TDP196630 TNA196630:TNL196630 TWW196630:TXH196630 UGS196630:UHD196630 UQO196630:UQZ196630 VAK196630:VAV196630 VKG196630:VKR196630 VUC196630:VUN196630 WDY196630:WEJ196630 WNU196630:WOF196630 WXQ196630:WYB196630 LE262166:LP262166 VA262166:VL262166 AEW262166:AFH262166 AOS262166:APD262166 AYO262166:AYZ262166 BIK262166:BIV262166 BSG262166:BSR262166 CCC262166:CCN262166 CLY262166:CMJ262166 CVU262166:CWF262166 DFQ262166:DGB262166 DPM262166:DPX262166 DZI262166:DZT262166 EJE262166:EJP262166 ETA262166:ETL262166 FCW262166:FDH262166 FMS262166:FND262166 FWO262166:FWZ262166 GGK262166:GGV262166 GQG262166:GQR262166 HAC262166:HAN262166 HJY262166:HKJ262166 HTU262166:HUF262166 IDQ262166:IEB262166 INM262166:INX262166 IXI262166:IXT262166 JHE262166:JHP262166 JRA262166:JRL262166 KAW262166:KBH262166 KKS262166:KLD262166 KUO262166:KUZ262166 LEK262166:LEV262166 LOG262166:LOR262166 LYC262166:LYN262166 MHY262166:MIJ262166 MRU262166:MSF262166 NBQ262166:NCB262166 NLM262166:NLX262166 NVI262166:NVT262166 OFE262166:OFP262166 OPA262166:OPL262166 OYW262166:OZH262166 PIS262166:PJD262166 PSO262166:PSZ262166 QCK262166:QCV262166 QMG262166:QMR262166 QWC262166:QWN262166 RFY262166:RGJ262166 RPU262166:RQF262166 RZQ262166:SAB262166 SJM262166:SJX262166 STI262166:STT262166 TDE262166:TDP262166 TNA262166:TNL262166 TWW262166:TXH262166 UGS262166:UHD262166 UQO262166:UQZ262166 VAK262166:VAV262166 VKG262166:VKR262166 VUC262166:VUN262166 WDY262166:WEJ262166 WNU262166:WOF262166 WXQ262166:WYB262166 LE327702:LP327702 VA327702:VL327702 AEW327702:AFH327702 AOS327702:APD327702 AYO327702:AYZ327702 BIK327702:BIV327702 BSG327702:BSR327702 CCC327702:CCN327702 CLY327702:CMJ327702 CVU327702:CWF327702 DFQ327702:DGB327702 DPM327702:DPX327702 DZI327702:DZT327702 EJE327702:EJP327702 ETA327702:ETL327702 FCW327702:FDH327702 FMS327702:FND327702 FWO327702:FWZ327702 GGK327702:GGV327702 GQG327702:GQR327702 HAC327702:HAN327702 HJY327702:HKJ327702 HTU327702:HUF327702 IDQ327702:IEB327702 INM327702:INX327702 IXI327702:IXT327702 JHE327702:JHP327702 JRA327702:JRL327702 KAW327702:KBH327702 KKS327702:KLD327702 KUO327702:KUZ327702 LEK327702:LEV327702 LOG327702:LOR327702 LYC327702:LYN327702 MHY327702:MIJ327702 MRU327702:MSF327702 NBQ327702:NCB327702 NLM327702:NLX327702 NVI327702:NVT327702 OFE327702:OFP327702 OPA327702:OPL327702 OYW327702:OZH327702 PIS327702:PJD327702 PSO327702:PSZ327702 QCK327702:QCV327702 QMG327702:QMR327702 QWC327702:QWN327702 RFY327702:RGJ327702 RPU327702:RQF327702 RZQ327702:SAB327702 SJM327702:SJX327702 STI327702:STT327702 TDE327702:TDP327702 TNA327702:TNL327702 TWW327702:TXH327702 UGS327702:UHD327702 UQO327702:UQZ327702 VAK327702:VAV327702 VKG327702:VKR327702 VUC327702:VUN327702 WDY327702:WEJ327702 WNU327702:WOF327702 WXQ327702:WYB327702 LE393238:LP393238 VA393238:VL393238 AEW393238:AFH393238 AOS393238:APD393238 AYO393238:AYZ393238 BIK393238:BIV393238 BSG393238:BSR393238 CCC393238:CCN393238 CLY393238:CMJ393238 CVU393238:CWF393238 DFQ393238:DGB393238 DPM393238:DPX393238 DZI393238:DZT393238 EJE393238:EJP393238 ETA393238:ETL393238 FCW393238:FDH393238 FMS393238:FND393238 FWO393238:FWZ393238 GGK393238:GGV393238 GQG393238:GQR393238 HAC393238:HAN393238 HJY393238:HKJ393238 HTU393238:HUF393238 IDQ393238:IEB393238 INM393238:INX393238 IXI393238:IXT393238 JHE393238:JHP393238 JRA393238:JRL393238 KAW393238:KBH393238 KKS393238:KLD393238 KUO393238:KUZ393238 LEK393238:LEV393238 LOG393238:LOR393238 LYC393238:LYN393238 MHY393238:MIJ393238 MRU393238:MSF393238 NBQ393238:NCB393238 NLM393238:NLX393238 NVI393238:NVT393238 OFE393238:OFP393238 OPA393238:OPL393238 OYW393238:OZH393238 PIS393238:PJD393238 PSO393238:PSZ393238 QCK393238:QCV393238 QMG393238:QMR393238 QWC393238:QWN393238 RFY393238:RGJ393238 RPU393238:RQF393238 RZQ393238:SAB393238 SJM393238:SJX393238 STI393238:STT393238 TDE393238:TDP393238 TNA393238:TNL393238 TWW393238:TXH393238 UGS393238:UHD393238 UQO393238:UQZ393238 VAK393238:VAV393238 VKG393238:VKR393238 VUC393238:VUN393238 WDY393238:WEJ393238 WNU393238:WOF393238 WXQ393238:WYB393238 LE458774:LP458774 VA458774:VL458774 AEW458774:AFH458774 AOS458774:APD458774 AYO458774:AYZ458774 BIK458774:BIV458774 BSG458774:BSR458774 CCC458774:CCN458774 CLY458774:CMJ458774 CVU458774:CWF458774 DFQ458774:DGB458774 DPM458774:DPX458774 DZI458774:DZT458774 EJE458774:EJP458774 ETA458774:ETL458774 FCW458774:FDH458774 FMS458774:FND458774 FWO458774:FWZ458774 GGK458774:GGV458774 GQG458774:GQR458774 HAC458774:HAN458774 HJY458774:HKJ458774 HTU458774:HUF458774 IDQ458774:IEB458774 INM458774:INX458774 IXI458774:IXT458774 JHE458774:JHP458774 JRA458774:JRL458774 KAW458774:KBH458774 KKS458774:KLD458774 KUO458774:KUZ458774 LEK458774:LEV458774 LOG458774:LOR458774 LYC458774:LYN458774 MHY458774:MIJ458774 MRU458774:MSF458774 NBQ458774:NCB458774 NLM458774:NLX458774 NVI458774:NVT458774 OFE458774:OFP458774 OPA458774:OPL458774 OYW458774:OZH458774 PIS458774:PJD458774 PSO458774:PSZ458774 QCK458774:QCV458774 QMG458774:QMR458774 QWC458774:QWN458774 RFY458774:RGJ458774 RPU458774:RQF458774 RZQ458774:SAB458774 SJM458774:SJX458774 STI458774:STT458774 TDE458774:TDP458774 TNA458774:TNL458774 TWW458774:TXH458774 UGS458774:UHD458774 UQO458774:UQZ458774 VAK458774:VAV458774 VKG458774:VKR458774 VUC458774:VUN458774 WDY458774:WEJ458774 WNU458774:WOF458774 WXQ458774:WYB458774 LE524310:LP524310 VA524310:VL524310 AEW524310:AFH524310 AOS524310:APD524310 AYO524310:AYZ524310 BIK524310:BIV524310 BSG524310:BSR524310 CCC524310:CCN524310 CLY524310:CMJ524310 CVU524310:CWF524310 DFQ524310:DGB524310 DPM524310:DPX524310 DZI524310:DZT524310 EJE524310:EJP524310 ETA524310:ETL524310 FCW524310:FDH524310 FMS524310:FND524310 FWO524310:FWZ524310 GGK524310:GGV524310 GQG524310:GQR524310 HAC524310:HAN524310 HJY524310:HKJ524310 HTU524310:HUF524310 IDQ524310:IEB524310 INM524310:INX524310 IXI524310:IXT524310 JHE524310:JHP524310 JRA524310:JRL524310 KAW524310:KBH524310 KKS524310:KLD524310 KUO524310:KUZ524310 LEK524310:LEV524310 LOG524310:LOR524310 LYC524310:LYN524310 MHY524310:MIJ524310 MRU524310:MSF524310 NBQ524310:NCB524310 NLM524310:NLX524310 NVI524310:NVT524310 OFE524310:OFP524310 OPA524310:OPL524310 OYW524310:OZH524310 PIS524310:PJD524310 PSO524310:PSZ524310 QCK524310:QCV524310 QMG524310:QMR524310 QWC524310:QWN524310 RFY524310:RGJ524310 RPU524310:RQF524310 RZQ524310:SAB524310 SJM524310:SJX524310 STI524310:STT524310 TDE524310:TDP524310 TNA524310:TNL524310 TWW524310:TXH524310 UGS524310:UHD524310 UQO524310:UQZ524310 VAK524310:VAV524310 VKG524310:VKR524310 VUC524310:VUN524310 WDY524310:WEJ524310 WNU524310:WOF524310 WXQ524310:WYB524310 LE589846:LP589846 VA589846:VL589846 AEW589846:AFH589846 AOS589846:APD589846 AYO589846:AYZ589846 BIK589846:BIV589846 BSG589846:BSR589846 CCC589846:CCN589846 CLY589846:CMJ589846 CVU589846:CWF589846 DFQ589846:DGB589846 DPM589846:DPX589846 DZI589846:DZT589846 EJE589846:EJP589846 ETA589846:ETL589846 FCW589846:FDH589846 FMS589846:FND589846 FWO589846:FWZ589846 GGK589846:GGV589846 GQG589846:GQR589846 HAC589846:HAN589846 HJY589846:HKJ589846 HTU589846:HUF589846 IDQ589846:IEB589846 INM589846:INX589846 IXI589846:IXT589846 JHE589846:JHP589846 JRA589846:JRL589846 KAW589846:KBH589846 KKS589846:KLD589846 KUO589846:KUZ589846 LEK589846:LEV589846 LOG589846:LOR589846 LYC589846:LYN589846 MHY589846:MIJ589846 MRU589846:MSF589846 NBQ589846:NCB589846 NLM589846:NLX589846 NVI589846:NVT589846 OFE589846:OFP589846 OPA589846:OPL589846 OYW589846:OZH589846 PIS589846:PJD589846 PSO589846:PSZ589846 QCK589846:QCV589846 QMG589846:QMR589846 QWC589846:QWN589846 RFY589846:RGJ589846 RPU589846:RQF589846 RZQ589846:SAB589846 SJM589846:SJX589846 STI589846:STT589846 TDE589846:TDP589846 TNA589846:TNL589846 TWW589846:TXH589846 UGS589846:UHD589846 UQO589846:UQZ589846 VAK589846:VAV589846 VKG589846:VKR589846 VUC589846:VUN589846 WDY589846:WEJ589846 WNU589846:WOF589846 WXQ589846:WYB589846 LE655382:LP655382 VA655382:VL655382 AEW655382:AFH655382 AOS655382:APD655382 AYO655382:AYZ655382 BIK655382:BIV655382 BSG655382:BSR655382 CCC655382:CCN655382 CLY655382:CMJ655382 CVU655382:CWF655382 DFQ655382:DGB655382 DPM655382:DPX655382 DZI655382:DZT655382 EJE655382:EJP655382 ETA655382:ETL655382 FCW655382:FDH655382 FMS655382:FND655382 FWO655382:FWZ655382 GGK655382:GGV655382 GQG655382:GQR655382 HAC655382:HAN655382 HJY655382:HKJ655382 HTU655382:HUF655382 IDQ655382:IEB655382 INM655382:INX655382 IXI655382:IXT655382 JHE655382:JHP655382 JRA655382:JRL655382 KAW655382:KBH655382 KKS655382:KLD655382 KUO655382:KUZ655382 LEK655382:LEV655382 LOG655382:LOR655382 LYC655382:LYN655382 MHY655382:MIJ655382 MRU655382:MSF655382 NBQ655382:NCB655382 NLM655382:NLX655382 NVI655382:NVT655382 OFE655382:OFP655382 OPA655382:OPL655382 OYW655382:OZH655382 PIS655382:PJD655382 PSO655382:PSZ655382 QCK655382:QCV655382 QMG655382:QMR655382 QWC655382:QWN655382 RFY655382:RGJ655382 RPU655382:RQF655382 RZQ655382:SAB655382 SJM655382:SJX655382 STI655382:STT655382 TDE655382:TDP655382 TNA655382:TNL655382 TWW655382:TXH655382 UGS655382:UHD655382 UQO655382:UQZ655382 VAK655382:VAV655382 VKG655382:VKR655382 VUC655382:VUN655382 WDY655382:WEJ655382 WNU655382:WOF655382 WXQ655382:WYB655382 LE720918:LP720918 VA720918:VL720918 AEW720918:AFH720918 AOS720918:APD720918 AYO720918:AYZ720918 BIK720918:BIV720918 BSG720918:BSR720918 CCC720918:CCN720918 CLY720918:CMJ720918 CVU720918:CWF720918 DFQ720918:DGB720918 DPM720918:DPX720918 DZI720918:DZT720918 EJE720918:EJP720918 ETA720918:ETL720918 FCW720918:FDH720918 FMS720918:FND720918 FWO720918:FWZ720918 GGK720918:GGV720918 GQG720918:GQR720918 HAC720918:HAN720918 HJY720918:HKJ720918 HTU720918:HUF720918 IDQ720918:IEB720918 INM720918:INX720918 IXI720918:IXT720918 JHE720918:JHP720918 JRA720918:JRL720918 KAW720918:KBH720918 KKS720918:KLD720918 KUO720918:KUZ720918 LEK720918:LEV720918 LOG720918:LOR720918 LYC720918:LYN720918 MHY720918:MIJ720918 MRU720918:MSF720918 NBQ720918:NCB720918 NLM720918:NLX720918 NVI720918:NVT720918 OFE720918:OFP720918 OPA720918:OPL720918 OYW720918:OZH720918 PIS720918:PJD720918 PSO720918:PSZ720918 QCK720918:QCV720918 QMG720918:QMR720918 QWC720918:QWN720918 RFY720918:RGJ720918 RPU720918:RQF720918 RZQ720918:SAB720918 SJM720918:SJX720918 STI720918:STT720918 TDE720918:TDP720918 TNA720918:TNL720918 TWW720918:TXH720918 UGS720918:UHD720918 UQO720918:UQZ720918 VAK720918:VAV720918 VKG720918:VKR720918 VUC720918:VUN720918 WDY720918:WEJ720918 WNU720918:WOF720918 WXQ720918:WYB720918 LE786454:LP786454 VA786454:VL786454 AEW786454:AFH786454 AOS786454:APD786454 AYO786454:AYZ786454 BIK786454:BIV786454 BSG786454:BSR786454 CCC786454:CCN786454 CLY786454:CMJ786454 CVU786454:CWF786454 DFQ786454:DGB786454 DPM786454:DPX786454 DZI786454:DZT786454 EJE786454:EJP786454 ETA786454:ETL786454 FCW786454:FDH786454 FMS786454:FND786454 FWO786454:FWZ786454 GGK786454:GGV786454 GQG786454:GQR786454 HAC786454:HAN786454 HJY786454:HKJ786454 HTU786454:HUF786454 IDQ786454:IEB786454 INM786454:INX786454 IXI786454:IXT786454 JHE786454:JHP786454 JRA786454:JRL786454 KAW786454:KBH786454 KKS786454:KLD786454 KUO786454:KUZ786454 LEK786454:LEV786454 LOG786454:LOR786454 LYC786454:LYN786454 MHY786454:MIJ786454 MRU786454:MSF786454 NBQ786454:NCB786454 NLM786454:NLX786454 NVI786454:NVT786454 OFE786454:OFP786454 OPA786454:OPL786454 OYW786454:OZH786454 PIS786454:PJD786454 PSO786454:PSZ786454 QCK786454:QCV786454 QMG786454:QMR786454 QWC786454:QWN786454 RFY786454:RGJ786454 RPU786454:RQF786454 RZQ786454:SAB786454 SJM786454:SJX786454 STI786454:STT786454 TDE786454:TDP786454 TNA786454:TNL786454 TWW786454:TXH786454 UGS786454:UHD786454 UQO786454:UQZ786454 VAK786454:VAV786454 VKG786454:VKR786454 VUC786454:VUN786454 WDY786454:WEJ786454 WNU786454:WOF786454 WXQ786454:WYB786454 LE851990:LP851990 VA851990:VL851990 AEW851990:AFH851990 AOS851990:APD851990 AYO851990:AYZ851990 BIK851990:BIV851990 BSG851990:BSR851990 CCC851990:CCN851990 CLY851990:CMJ851990 CVU851990:CWF851990 DFQ851990:DGB851990 DPM851990:DPX851990 DZI851990:DZT851990 EJE851990:EJP851990 ETA851990:ETL851990 FCW851990:FDH851990 FMS851990:FND851990 FWO851990:FWZ851990 GGK851990:GGV851990 GQG851990:GQR851990 HAC851990:HAN851990 HJY851990:HKJ851990 HTU851990:HUF851990 IDQ851990:IEB851990 INM851990:INX851990 IXI851990:IXT851990 JHE851990:JHP851990 JRA851990:JRL851990 KAW851990:KBH851990 KKS851990:KLD851990 KUO851990:KUZ851990 LEK851990:LEV851990 LOG851990:LOR851990 LYC851990:LYN851990 MHY851990:MIJ851990 MRU851990:MSF851990 NBQ851990:NCB851990 NLM851990:NLX851990 NVI851990:NVT851990 OFE851990:OFP851990 OPA851990:OPL851990 OYW851990:OZH851990 PIS851990:PJD851990 PSO851990:PSZ851990 QCK851990:QCV851990 QMG851990:QMR851990 QWC851990:QWN851990 RFY851990:RGJ851990 RPU851990:RQF851990 RZQ851990:SAB851990 SJM851990:SJX851990 STI851990:STT851990 TDE851990:TDP851990 TNA851990:TNL851990 TWW851990:TXH851990 UGS851990:UHD851990 UQO851990:UQZ851990 VAK851990:VAV851990 VKG851990:VKR851990 VUC851990:VUN851990 WDY851990:WEJ851990 WNU851990:WOF851990 WXQ851990:WYB851990 LE917526:LP917526 VA917526:VL917526 AEW917526:AFH917526 AOS917526:APD917526 AYO917526:AYZ917526 BIK917526:BIV917526 BSG917526:BSR917526 CCC917526:CCN917526 CLY917526:CMJ917526 CVU917526:CWF917526 DFQ917526:DGB917526 DPM917526:DPX917526 DZI917526:DZT917526 EJE917526:EJP917526 ETA917526:ETL917526 FCW917526:FDH917526 FMS917526:FND917526 FWO917526:FWZ917526 GGK917526:GGV917526 GQG917526:GQR917526 HAC917526:HAN917526 HJY917526:HKJ917526 HTU917526:HUF917526 IDQ917526:IEB917526 INM917526:INX917526 IXI917526:IXT917526 JHE917526:JHP917526 JRA917526:JRL917526 KAW917526:KBH917526 KKS917526:KLD917526 KUO917526:KUZ917526 LEK917526:LEV917526 LOG917526:LOR917526 LYC917526:LYN917526 MHY917526:MIJ917526 MRU917526:MSF917526 NBQ917526:NCB917526 NLM917526:NLX917526 NVI917526:NVT917526 OFE917526:OFP917526 OPA917526:OPL917526 OYW917526:OZH917526 PIS917526:PJD917526 PSO917526:PSZ917526 QCK917526:QCV917526 QMG917526:QMR917526 QWC917526:QWN917526 RFY917526:RGJ917526 RPU917526:RQF917526 RZQ917526:SAB917526 SJM917526:SJX917526 STI917526:STT917526 TDE917526:TDP917526 TNA917526:TNL917526 TWW917526:TXH917526 UGS917526:UHD917526 UQO917526:UQZ917526 VAK917526:VAV917526 VKG917526:VKR917526 VUC917526:VUN917526 WDY917526:WEJ917526 WNU917526:WOF917526 WXQ917526:WYB917526 LE983062:LP983062 VA983062:VL983062 AEW983062:AFH983062 AOS983062:APD983062 AYO983062:AYZ983062 BIK983062:BIV983062 BSG983062:BSR983062 CCC983062:CCN983062 CLY983062:CMJ983062 CVU983062:CWF983062 DFQ983062:DGB983062 DPM983062:DPX983062 DZI983062:DZT983062 EJE983062:EJP983062 ETA983062:ETL983062 FCW983062:FDH983062 FMS983062:FND983062 FWO983062:FWZ983062 GGK983062:GGV983062 GQG983062:GQR983062 HAC983062:HAN983062 HJY983062:HKJ983062 HTU983062:HUF983062 IDQ983062:IEB983062 INM983062:INX983062 IXI983062:IXT983062 JHE983062:JHP983062 JRA983062:JRL983062 KAW983062:KBH983062 KKS983062:KLD983062 KUO983062:KUZ983062 LEK983062:LEV983062 LOG983062:LOR983062 LYC983062:LYN983062 MHY983062:MIJ983062 MRU983062:MSF983062 NBQ983062:NCB983062 NLM983062:NLX983062 NVI983062:NVT983062 OFE983062:OFP983062 OPA983062:OPL983062 OYW983062:OZH983062 PIS983062:PJD983062 PSO983062:PSZ983062 QCK983062:QCV983062 QMG983062:QMR983062 QWC983062:QWN983062 RFY983062:RGJ983062 RPU983062:RQF983062 RZQ983062:SAB983062 SJM983062:SJX983062 STI983062:STT983062 TDE983062:TDP983062 TNA983062:TNL983062 TWW983062:TXH983062 UGS983062:UHD983062 UQO983062:UQZ983062 VAK983062:VAV983062 VKG983062:VKR983062 VUC983062:VUN983062 WDY983062:WEJ983062 WNU983062:WOF983062 L65561:BT65564 L983062:BT983062 L917526:BT917526 L851990:BT851990 L786454:BT786454 L720918:BT720918 L655382:BT655382 L589846:BT589846 L524310:BT524310 L458774:BT458774 L393238:BT393238 L327702:BT327702 L262166:BT262166 L196630:BT196630 L131094:BT131094 L65558:BT65558 L983065:BT983068 L917529:BT917532 L851993:BT851996 L786457:BT786460 L720921:BT720924 L655385:BT655388 L589849:BT589852 L524313:BT524316 L458777:BT458780 L393241:BT393244 L327705:BT327708 L262169:BT262172 L196633:BT196636 L131097:BT131100"/>
    <dataValidation type="list" allowBlank="1" showInputMessage="1" errorTitle="Ошибка" error="Выберите значение из списка" prompt="Выберите значение из списка" sqref="WXT983059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O65555 LH65555 VD65555 AEZ65555 AOV65555 AYR65555 BIN65555 BSJ65555 CCF65555 CMB65555 CVX65555 DFT65555 DPP65555 DZL65555 EJH65555 ETD65555 FCZ65555 FMV65555 FWR65555 GGN65555 GQJ65555 HAF65555 HKB65555 HTX65555 IDT65555 INP65555 IXL65555 JHH65555 JRD65555 KAZ65555 KKV65555 KUR65555 LEN65555 LOJ65555 LYF65555 MIB65555 MRX65555 NBT65555 NLP65555 NVL65555 OFH65555 OPD65555 OYZ65555 PIV65555 PSR65555 QCN65555 QMJ65555 QWF65555 RGB65555 RPX65555 RZT65555 SJP65555 STL65555 TDH65555 TND65555 TWZ65555 UGV65555 UQR65555 VAN65555 VKJ65555 VUF65555 WEB65555 WNX65555 WXT65555 O131091 LH131091 VD131091 AEZ131091 AOV131091 AYR131091 BIN131091 BSJ131091 CCF131091 CMB131091 CVX131091 DFT131091 DPP131091 DZL131091 EJH131091 ETD131091 FCZ131091 FMV131091 FWR131091 GGN131091 GQJ131091 HAF131091 HKB131091 HTX131091 IDT131091 INP131091 IXL131091 JHH131091 JRD131091 KAZ131091 KKV131091 KUR131091 LEN131091 LOJ131091 LYF131091 MIB131091 MRX131091 NBT131091 NLP131091 NVL131091 OFH131091 OPD131091 OYZ131091 PIV131091 PSR131091 QCN131091 QMJ131091 QWF131091 RGB131091 RPX131091 RZT131091 SJP131091 STL131091 TDH131091 TND131091 TWZ131091 UGV131091 UQR131091 VAN131091 VKJ131091 VUF131091 WEB131091 WNX131091 WXT131091 O196627 LH196627 VD196627 AEZ196627 AOV196627 AYR196627 BIN196627 BSJ196627 CCF196627 CMB196627 CVX196627 DFT196627 DPP196627 DZL196627 EJH196627 ETD196627 FCZ196627 FMV196627 FWR196627 GGN196627 GQJ196627 HAF196627 HKB196627 HTX196627 IDT196627 INP196627 IXL196627 JHH196627 JRD196627 KAZ196627 KKV196627 KUR196627 LEN196627 LOJ196627 LYF196627 MIB196627 MRX196627 NBT196627 NLP196627 NVL196627 OFH196627 OPD196627 OYZ196627 PIV196627 PSR196627 QCN196627 QMJ196627 QWF196627 RGB196627 RPX196627 RZT196627 SJP196627 STL196627 TDH196627 TND196627 TWZ196627 UGV196627 UQR196627 VAN196627 VKJ196627 VUF196627 WEB196627 WNX196627 WXT196627 O262163 LH262163 VD262163 AEZ262163 AOV262163 AYR262163 BIN262163 BSJ262163 CCF262163 CMB262163 CVX262163 DFT262163 DPP262163 DZL262163 EJH262163 ETD262163 FCZ262163 FMV262163 FWR262163 GGN262163 GQJ262163 HAF262163 HKB262163 HTX262163 IDT262163 INP262163 IXL262163 JHH262163 JRD262163 KAZ262163 KKV262163 KUR262163 LEN262163 LOJ262163 LYF262163 MIB262163 MRX262163 NBT262163 NLP262163 NVL262163 OFH262163 OPD262163 OYZ262163 PIV262163 PSR262163 QCN262163 QMJ262163 QWF262163 RGB262163 RPX262163 RZT262163 SJP262163 STL262163 TDH262163 TND262163 TWZ262163 UGV262163 UQR262163 VAN262163 VKJ262163 VUF262163 WEB262163 WNX262163 WXT262163 O327699 LH327699 VD327699 AEZ327699 AOV327699 AYR327699 BIN327699 BSJ327699 CCF327699 CMB327699 CVX327699 DFT327699 DPP327699 DZL327699 EJH327699 ETD327699 FCZ327699 FMV327699 FWR327699 GGN327699 GQJ327699 HAF327699 HKB327699 HTX327699 IDT327699 INP327699 IXL327699 JHH327699 JRD327699 KAZ327699 KKV327699 KUR327699 LEN327699 LOJ327699 LYF327699 MIB327699 MRX327699 NBT327699 NLP327699 NVL327699 OFH327699 OPD327699 OYZ327699 PIV327699 PSR327699 QCN327699 QMJ327699 QWF327699 RGB327699 RPX327699 RZT327699 SJP327699 STL327699 TDH327699 TND327699 TWZ327699 UGV327699 UQR327699 VAN327699 VKJ327699 VUF327699 WEB327699 WNX327699 WXT327699 O393235 LH393235 VD393235 AEZ393235 AOV393235 AYR393235 BIN393235 BSJ393235 CCF393235 CMB393235 CVX393235 DFT393235 DPP393235 DZL393235 EJH393235 ETD393235 FCZ393235 FMV393235 FWR393235 GGN393235 GQJ393235 HAF393235 HKB393235 HTX393235 IDT393235 INP393235 IXL393235 JHH393235 JRD393235 KAZ393235 KKV393235 KUR393235 LEN393235 LOJ393235 LYF393235 MIB393235 MRX393235 NBT393235 NLP393235 NVL393235 OFH393235 OPD393235 OYZ393235 PIV393235 PSR393235 QCN393235 QMJ393235 QWF393235 RGB393235 RPX393235 RZT393235 SJP393235 STL393235 TDH393235 TND393235 TWZ393235 UGV393235 UQR393235 VAN393235 VKJ393235 VUF393235 WEB393235 WNX393235 WXT393235 O458771 LH458771 VD458771 AEZ458771 AOV458771 AYR458771 BIN458771 BSJ458771 CCF458771 CMB458771 CVX458771 DFT458771 DPP458771 DZL458771 EJH458771 ETD458771 FCZ458771 FMV458771 FWR458771 GGN458771 GQJ458771 HAF458771 HKB458771 HTX458771 IDT458771 INP458771 IXL458771 JHH458771 JRD458771 KAZ458771 KKV458771 KUR458771 LEN458771 LOJ458771 LYF458771 MIB458771 MRX458771 NBT458771 NLP458771 NVL458771 OFH458771 OPD458771 OYZ458771 PIV458771 PSR458771 QCN458771 QMJ458771 QWF458771 RGB458771 RPX458771 RZT458771 SJP458771 STL458771 TDH458771 TND458771 TWZ458771 UGV458771 UQR458771 VAN458771 VKJ458771 VUF458771 WEB458771 WNX458771 WXT458771 O524307 LH524307 VD524307 AEZ524307 AOV524307 AYR524307 BIN524307 BSJ524307 CCF524307 CMB524307 CVX524307 DFT524307 DPP524307 DZL524307 EJH524307 ETD524307 FCZ524307 FMV524307 FWR524307 GGN524307 GQJ524307 HAF524307 HKB524307 HTX524307 IDT524307 INP524307 IXL524307 JHH524307 JRD524307 KAZ524307 KKV524307 KUR524307 LEN524307 LOJ524307 LYF524307 MIB524307 MRX524307 NBT524307 NLP524307 NVL524307 OFH524307 OPD524307 OYZ524307 PIV524307 PSR524307 QCN524307 QMJ524307 QWF524307 RGB524307 RPX524307 RZT524307 SJP524307 STL524307 TDH524307 TND524307 TWZ524307 UGV524307 UQR524307 VAN524307 VKJ524307 VUF524307 WEB524307 WNX524307 WXT524307 O589843 LH589843 VD589843 AEZ589843 AOV589843 AYR589843 BIN589843 BSJ589843 CCF589843 CMB589843 CVX589843 DFT589843 DPP589843 DZL589843 EJH589843 ETD589843 FCZ589843 FMV589843 FWR589843 GGN589843 GQJ589843 HAF589843 HKB589843 HTX589843 IDT589843 INP589843 IXL589843 JHH589843 JRD589843 KAZ589843 KKV589843 KUR589843 LEN589843 LOJ589843 LYF589843 MIB589843 MRX589843 NBT589843 NLP589843 NVL589843 OFH589843 OPD589843 OYZ589843 PIV589843 PSR589843 QCN589843 QMJ589843 QWF589843 RGB589843 RPX589843 RZT589843 SJP589843 STL589843 TDH589843 TND589843 TWZ589843 UGV589843 UQR589843 VAN589843 VKJ589843 VUF589843 WEB589843 WNX589843 WXT589843 O655379 LH655379 VD655379 AEZ655379 AOV655379 AYR655379 BIN655379 BSJ655379 CCF655379 CMB655379 CVX655379 DFT655379 DPP655379 DZL655379 EJH655379 ETD655379 FCZ655379 FMV655379 FWR655379 GGN655379 GQJ655379 HAF655379 HKB655379 HTX655379 IDT655379 INP655379 IXL655379 JHH655379 JRD655379 KAZ655379 KKV655379 KUR655379 LEN655379 LOJ655379 LYF655379 MIB655379 MRX655379 NBT655379 NLP655379 NVL655379 OFH655379 OPD655379 OYZ655379 PIV655379 PSR655379 QCN655379 QMJ655379 QWF655379 RGB655379 RPX655379 RZT655379 SJP655379 STL655379 TDH655379 TND655379 TWZ655379 UGV655379 UQR655379 VAN655379 VKJ655379 VUF655379 WEB655379 WNX655379 WXT655379 O720915 LH720915 VD720915 AEZ720915 AOV720915 AYR720915 BIN720915 BSJ720915 CCF720915 CMB720915 CVX720915 DFT720915 DPP720915 DZL720915 EJH720915 ETD720915 FCZ720915 FMV720915 FWR720915 GGN720915 GQJ720915 HAF720915 HKB720915 HTX720915 IDT720915 INP720915 IXL720915 JHH720915 JRD720915 KAZ720915 KKV720915 KUR720915 LEN720915 LOJ720915 LYF720915 MIB720915 MRX720915 NBT720915 NLP720915 NVL720915 OFH720915 OPD720915 OYZ720915 PIV720915 PSR720915 QCN720915 QMJ720915 QWF720915 RGB720915 RPX720915 RZT720915 SJP720915 STL720915 TDH720915 TND720915 TWZ720915 UGV720915 UQR720915 VAN720915 VKJ720915 VUF720915 WEB720915 WNX720915 WXT720915 O786451 LH786451 VD786451 AEZ786451 AOV786451 AYR786451 BIN786451 BSJ786451 CCF786451 CMB786451 CVX786451 DFT786451 DPP786451 DZL786451 EJH786451 ETD786451 FCZ786451 FMV786451 FWR786451 GGN786451 GQJ786451 HAF786451 HKB786451 HTX786451 IDT786451 INP786451 IXL786451 JHH786451 JRD786451 KAZ786451 KKV786451 KUR786451 LEN786451 LOJ786451 LYF786451 MIB786451 MRX786451 NBT786451 NLP786451 NVL786451 OFH786451 OPD786451 OYZ786451 PIV786451 PSR786451 QCN786451 QMJ786451 QWF786451 RGB786451 RPX786451 RZT786451 SJP786451 STL786451 TDH786451 TND786451 TWZ786451 UGV786451 UQR786451 VAN786451 VKJ786451 VUF786451 WEB786451 WNX786451 WXT786451 O851987 LH851987 VD851987 AEZ851987 AOV851987 AYR851987 BIN851987 BSJ851987 CCF851987 CMB851987 CVX851987 DFT851987 DPP851987 DZL851987 EJH851987 ETD851987 FCZ851987 FMV851987 FWR851987 GGN851987 GQJ851987 HAF851987 HKB851987 HTX851987 IDT851987 INP851987 IXL851987 JHH851987 JRD851987 KAZ851987 KKV851987 KUR851987 LEN851987 LOJ851987 LYF851987 MIB851987 MRX851987 NBT851987 NLP851987 NVL851987 OFH851987 OPD851987 OYZ851987 PIV851987 PSR851987 QCN851987 QMJ851987 QWF851987 RGB851987 RPX851987 RZT851987 SJP851987 STL851987 TDH851987 TND851987 TWZ851987 UGV851987 UQR851987 VAN851987 VKJ851987 VUF851987 WEB851987 WNX851987 WXT851987 O917523 LH917523 VD917523 AEZ917523 AOV917523 AYR917523 BIN917523 BSJ917523 CCF917523 CMB917523 CVX917523 DFT917523 DPP917523 DZL917523 EJH917523 ETD917523 FCZ917523 FMV917523 FWR917523 GGN917523 GQJ917523 HAF917523 HKB917523 HTX917523 IDT917523 INP917523 IXL917523 JHH917523 JRD917523 KAZ917523 KKV917523 KUR917523 LEN917523 LOJ917523 LYF917523 MIB917523 MRX917523 NBT917523 NLP917523 NVL917523 OFH917523 OPD917523 OYZ917523 PIV917523 PSR917523 QCN917523 QMJ917523 QWF917523 RGB917523 RPX917523 RZT917523 SJP917523 STL917523 TDH917523 TND917523 TWZ917523 UGV917523 UQR917523 VAN917523 VKJ917523 VUF917523 WEB917523 WNX917523 WXT917523 O983059 LH983059 VD983059 AEZ983059 AOV983059 AYR983059 BIN983059 BSJ983059 CCF983059 CMB983059 CVX983059 DFT983059 DPP983059 DZL983059 EJH983059 ETD983059 FCZ983059 FMV983059 FWR983059 GGN983059 GQJ983059 HAF983059 HKB983059 HTX983059 IDT983059 INP983059 IXL983059 JHH983059 JRD983059 KAZ983059 KKV983059 KUR983059 LEN983059 LOJ983059 LYF983059 MIB983059 MRX983059 NBT983059 NLP983059 NVL983059 OFH983059 OPD983059 OYZ983059 PIV983059 PSR983059 QCN983059 QMJ983059 QWF983059 RGB983059 RPX983059 RZT983059 SJP983059 STL983059 TDH983059 TND983059 TWZ983059 UGV983059 UQR983059 VAN983059 VKJ983059 VUF983059 WEB983059 WNX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formula1>kind_of_cons</formula1>
    </dataValidation>
    <dataValidation type="textLength" operator="lessThanOrEqual" allowBlank="1" showInputMessage="1" showErrorMessage="1" errorTitle="Ошибка" error="Допускается ввод не более 900 символов!" sqref="WYB983054:WYB983060 VL18:VL24 AFH18:AFH24 APD18:APD24 AYZ18:AYZ24 BIV18:BIV24 BSR18:BSR24 CCN18:CCN24 CMJ18:CMJ24 CWF18:CWF24 DGB18:DGB24 DPX18:DPX24 DZT18:DZT24 EJP18:EJP24 ETL18:ETL24 FDH18:FDH24 FND18:FND24 FWZ18:FWZ24 GGV18:GGV24 GQR18:GQR24 HAN18:HAN24 HKJ18:HKJ24 HUF18:HUF24 IEB18:IEB24 INX18:INX24 IXT18:IXT24 JHP18:JHP24 JRL18:JRL24 KBH18:KBH24 KLD18:KLD24 KUZ18:KUZ24 LEV18:LEV24 LOR18:LOR24 LYN18:LYN24 MIJ18:MIJ24 MSF18:MSF24 NCB18:NCB24 NLX18:NLX24 NVT18:NVT24 OFP18:OFP24 OPL18:OPL24 OZH18:OZH24 PJD18:PJD24 PSZ18:PSZ24 QCV18:QCV24 QMR18:QMR24 QWN18:QWN24 RGJ18:RGJ24 RQF18:RQF24 SAB18:SAB24 SJX18:SJX24 STT18:STT24 TDP18:TDP24 TNL18:TNL24 TXH18:TXH24 UHD18:UHD24 UQZ18:UQZ24 VAV18:VAV24 VKR18:VKR24 VUN18:VUN24 WEJ18:WEJ24 WOF18:WOF24 WYB18:WYB24 WOF983054:WOF983060 BT65550:BT65556 LP65550:LP65556 VL65550:VL65556 AFH65550:AFH65556 APD65550:APD65556 AYZ65550:AYZ65556 BIV65550:BIV65556 BSR65550:BSR65556 CCN65550:CCN65556 CMJ65550:CMJ65556 CWF65550:CWF65556 DGB65550:DGB65556 DPX65550:DPX65556 DZT65550:DZT65556 EJP65550:EJP65556 ETL65550:ETL65556 FDH65550:FDH65556 FND65550:FND65556 FWZ65550:FWZ65556 GGV65550:GGV65556 GQR65550:GQR65556 HAN65550:HAN65556 HKJ65550:HKJ65556 HUF65550:HUF65556 IEB65550:IEB65556 INX65550:INX65556 IXT65550:IXT65556 JHP65550:JHP65556 JRL65550:JRL65556 KBH65550:KBH65556 KLD65550:KLD65556 KUZ65550:KUZ65556 LEV65550:LEV65556 LOR65550:LOR65556 LYN65550:LYN65556 MIJ65550:MIJ65556 MSF65550:MSF65556 NCB65550:NCB65556 NLX65550:NLX65556 NVT65550:NVT65556 OFP65550:OFP65556 OPL65550:OPL65556 OZH65550:OZH65556 PJD65550:PJD65556 PSZ65550:PSZ65556 QCV65550:QCV65556 QMR65550:QMR65556 QWN65550:QWN65556 RGJ65550:RGJ65556 RQF65550:RQF65556 SAB65550:SAB65556 SJX65550:SJX65556 STT65550:STT65556 TDP65550:TDP65556 TNL65550:TNL65556 TXH65550:TXH65556 UHD65550:UHD65556 UQZ65550:UQZ65556 VAV65550:VAV65556 VKR65550:VKR65556 VUN65550:VUN65556 WEJ65550:WEJ65556 WOF65550:WOF65556 WYB65550:WYB65556 BT131086:BT131092 LP131086:LP131092 VL131086:VL131092 AFH131086:AFH131092 APD131086:APD131092 AYZ131086:AYZ131092 BIV131086:BIV131092 BSR131086:BSR131092 CCN131086:CCN131092 CMJ131086:CMJ131092 CWF131086:CWF131092 DGB131086:DGB131092 DPX131086:DPX131092 DZT131086:DZT131092 EJP131086:EJP131092 ETL131086:ETL131092 FDH131086:FDH131092 FND131086:FND131092 FWZ131086:FWZ131092 GGV131086:GGV131092 GQR131086:GQR131092 HAN131086:HAN131092 HKJ131086:HKJ131092 HUF131086:HUF131092 IEB131086:IEB131092 INX131086:INX131092 IXT131086:IXT131092 JHP131086:JHP131092 JRL131086:JRL131092 KBH131086:KBH131092 KLD131086:KLD131092 KUZ131086:KUZ131092 LEV131086:LEV131092 LOR131086:LOR131092 LYN131086:LYN131092 MIJ131086:MIJ131092 MSF131086:MSF131092 NCB131086:NCB131092 NLX131086:NLX131092 NVT131086:NVT131092 OFP131086:OFP131092 OPL131086:OPL131092 OZH131086:OZH131092 PJD131086:PJD131092 PSZ131086:PSZ131092 QCV131086:QCV131092 QMR131086:QMR131092 QWN131086:QWN131092 RGJ131086:RGJ131092 RQF131086:RQF131092 SAB131086:SAB131092 SJX131086:SJX131092 STT131086:STT131092 TDP131086:TDP131092 TNL131086:TNL131092 TXH131086:TXH131092 UHD131086:UHD131092 UQZ131086:UQZ131092 VAV131086:VAV131092 VKR131086:VKR131092 VUN131086:VUN131092 WEJ131086:WEJ131092 WOF131086:WOF131092 WYB131086:WYB131092 BT196622:BT196628 LP196622:LP196628 VL196622:VL196628 AFH196622:AFH196628 APD196622:APD196628 AYZ196622:AYZ196628 BIV196622:BIV196628 BSR196622:BSR196628 CCN196622:CCN196628 CMJ196622:CMJ196628 CWF196622:CWF196628 DGB196622:DGB196628 DPX196622:DPX196628 DZT196622:DZT196628 EJP196622:EJP196628 ETL196622:ETL196628 FDH196622:FDH196628 FND196622:FND196628 FWZ196622:FWZ196628 GGV196622:GGV196628 GQR196622:GQR196628 HAN196622:HAN196628 HKJ196622:HKJ196628 HUF196622:HUF196628 IEB196622:IEB196628 INX196622:INX196628 IXT196622:IXT196628 JHP196622:JHP196628 JRL196622:JRL196628 KBH196622:KBH196628 KLD196622:KLD196628 KUZ196622:KUZ196628 LEV196622:LEV196628 LOR196622:LOR196628 LYN196622:LYN196628 MIJ196622:MIJ196628 MSF196622:MSF196628 NCB196622:NCB196628 NLX196622:NLX196628 NVT196622:NVT196628 OFP196622:OFP196628 OPL196622:OPL196628 OZH196622:OZH196628 PJD196622:PJD196628 PSZ196622:PSZ196628 QCV196622:QCV196628 QMR196622:QMR196628 QWN196622:QWN196628 RGJ196622:RGJ196628 RQF196622:RQF196628 SAB196622:SAB196628 SJX196622:SJX196628 STT196622:STT196628 TDP196622:TDP196628 TNL196622:TNL196628 TXH196622:TXH196628 UHD196622:UHD196628 UQZ196622:UQZ196628 VAV196622:VAV196628 VKR196622:VKR196628 VUN196622:VUN196628 WEJ196622:WEJ196628 WOF196622:WOF196628 WYB196622:WYB196628 BT262158:BT262164 LP262158:LP262164 VL262158:VL262164 AFH262158:AFH262164 APD262158:APD262164 AYZ262158:AYZ262164 BIV262158:BIV262164 BSR262158:BSR262164 CCN262158:CCN262164 CMJ262158:CMJ262164 CWF262158:CWF262164 DGB262158:DGB262164 DPX262158:DPX262164 DZT262158:DZT262164 EJP262158:EJP262164 ETL262158:ETL262164 FDH262158:FDH262164 FND262158:FND262164 FWZ262158:FWZ262164 GGV262158:GGV262164 GQR262158:GQR262164 HAN262158:HAN262164 HKJ262158:HKJ262164 HUF262158:HUF262164 IEB262158:IEB262164 INX262158:INX262164 IXT262158:IXT262164 JHP262158:JHP262164 JRL262158:JRL262164 KBH262158:KBH262164 KLD262158:KLD262164 KUZ262158:KUZ262164 LEV262158:LEV262164 LOR262158:LOR262164 LYN262158:LYN262164 MIJ262158:MIJ262164 MSF262158:MSF262164 NCB262158:NCB262164 NLX262158:NLX262164 NVT262158:NVT262164 OFP262158:OFP262164 OPL262158:OPL262164 OZH262158:OZH262164 PJD262158:PJD262164 PSZ262158:PSZ262164 QCV262158:QCV262164 QMR262158:QMR262164 QWN262158:QWN262164 RGJ262158:RGJ262164 RQF262158:RQF262164 SAB262158:SAB262164 SJX262158:SJX262164 STT262158:STT262164 TDP262158:TDP262164 TNL262158:TNL262164 TXH262158:TXH262164 UHD262158:UHD262164 UQZ262158:UQZ262164 VAV262158:VAV262164 VKR262158:VKR262164 VUN262158:VUN262164 WEJ262158:WEJ262164 WOF262158:WOF262164 WYB262158:WYB262164 BT327694:BT327700 LP327694:LP327700 VL327694:VL327700 AFH327694:AFH327700 APD327694:APD327700 AYZ327694:AYZ327700 BIV327694:BIV327700 BSR327694:BSR327700 CCN327694:CCN327700 CMJ327694:CMJ327700 CWF327694:CWF327700 DGB327694:DGB327700 DPX327694:DPX327700 DZT327694:DZT327700 EJP327694:EJP327700 ETL327694:ETL327700 FDH327694:FDH327700 FND327694:FND327700 FWZ327694:FWZ327700 GGV327694:GGV327700 GQR327694:GQR327700 HAN327694:HAN327700 HKJ327694:HKJ327700 HUF327694:HUF327700 IEB327694:IEB327700 INX327694:INX327700 IXT327694:IXT327700 JHP327694:JHP327700 JRL327694:JRL327700 KBH327694:KBH327700 KLD327694:KLD327700 KUZ327694:KUZ327700 LEV327694:LEV327700 LOR327694:LOR327700 LYN327694:LYN327700 MIJ327694:MIJ327700 MSF327694:MSF327700 NCB327694:NCB327700 NLX327694:NLX327700 NVT327694:NVT327700 OFP327694:OFP327700 OPL327694:OPL327700 OZH327694:OZH327700 PJD327694:PJD327700 PSZ327694:PSZ327700 QCV327694:QCV327700 QMR327694:QMR327700 QWN327694:QWN327700 RGJ327694:RGJ327700 RQF327694:RQF327700 SAB327694:SAB327700 SJX327694:SJX327700 STT327694:STT327700 TDP327694:TDP327700 TNL327694:TNL327700 TXH327694:TXH327700 UHD327694:UHD327700 UQZ327694:UQZ327700 VAV327694:VAV327700 VKR327694:VKR327700 VUN327694:VUN327700 WEJ327694:WEJ327700 WOF327694:WOF327700 WYB327694:WYB327700 BT393230:BT393236 LP393230:LP393236 VL393230:VL393236 AFH393230:AFH393236 APD393230:APD393236 AYZ393230:AYZ393236 BIV393230:BIV393236 BSR393230:BSR393236 CCN393230:CCN393236 CMJ393230:CMJ393236 CWF393230:CWF393236 DGB393230:DGB393236 DPX393230:DPX393236 DZT393230:DZT393236 EJP393230:EJP393236 ETL393230:ETL393236 FDH393230:FDH393236 FND393230:FND393236 FWZ393230:FWZ393236 GGV393230:GGV393236 GQR393230:GQR393236 HAN393230:HAN393236 HKJ393230:HKJ393236 HUF393230:HUF393236 IEB393230:IEB393236 INX393230:INX393236 IXT393230:IXT393236 JHP393230:JHP393236 JRL393230:JRL393236 KBH393230:KBH393236 KLD393230:KLD393236 KUZ393230:KUZ393236 LEV393230:LEV393236 LOR393230:LOR393236 LYN393230:LYN393236 MIJ393230:MIJ393236 MSF393230:MSF393236 NCB393230:NCB393236 NLX393230:NLX393236 NVT393230:NVT393236 OFP393230:OFP393236 OPL393230:OPL393236 OZH393230:OZH393236 PJD393230:PJD393236 PSZ393230:PSZ393236 QCV393230:QCV393236 QMR393230:QMR393236 QWN393230:QWN393236 RGJ393230:RGJ393236 RQF393230:RQF393236 SAB393230:SAB393236 SJX393230:SJX393236 STT393230:STT393236 TDP393230:TDP393236 TNL393230:TNL393236 TXH393230:TXH393236 UHD393230:UHD393236 UQZ393230:UQZ393236 VAV393230:VAV393236 VKR393230:VKR393236 VUN393230:VUN393236 WEJ393230:WEJ393236 WOF393230:WOF393236 WYB393230:WYB393236 BT458766:BT458772 LP458766:LP458772 VL458766:VL458772 AFH458766:AFH458772 APD458766:APD458772 AYZ458766:AYZ458772 BIV458766:BIV458772 BSR458766:BSR458772 CCN458766:CCN458772 CMJ458766:CMJ458772 CWF458766:CWF458772 DGB458766:DGB458772 DPX458766:DPX458772 DZT458766:DZT458772 EJP458766:EJP458772 ETL458766:ETL458772 FDH458766:FDH458772 FND458766:FND458772 FWZ458766:FWZ458772 GGV458766:GGV458772 GQR458766:GQR458772 HAN458766:HAN458772 HKJ458766:HKJ458772 HUF458766:HUF458772 IEB458766:IEB458772 INX458766:INX458772 IXT458766:IXT458772 JHP458766:JHP458772 JRL458766:JRL458772 KBH458766:KBH458772 KLD458766:KLD458772 KUZ458766:KUZ458772 LEV458766:LEV458772 LOR458766:LOR458772 LYN458766:LYN458772 MIJ458766:MIJ458772 MSF458766:MSF458772 NCB458766:NCB458772 NLX458766:NLX458772 NVT458766:NVT458772 OFP458766:OFP458772 OPL458766:OPL458772 OZH458766:OZH458772 PJD458766:PJD458772 PSZ458766:PSZ458772 QCV458766:QCV458772 QMR458766:QMR458772 QWN458766:QWN458772 RGJ458766:RGJ458772 RQF458766:RQF458772 SAB458766:SAB458772 SJX458766:SJX458772 STT458766:STT458772 TDP458766:TDP458772 TNL458766:TNL458772 TXH458766:TXH458772 UHD458766:UHD458772 UQZ458766:UQZ458772 VAV458766:VAV458772 VKR458766:VKR458772 VUN458766:VUN458772 WEJ458766:WEJ458772 WOF458766:WOF458772 WYB458766:WYB458772 BT524302:BT524308 LP524302:LP524308 VL524302:VL524308 AFH524302:AFH524308 APD524302:APD524308 AYZ524302:AYZ524308 BIV524302:BIV524308 BSR524302:BSR524308 CCN524302:CCN524308 CMJ524302:CMJ524308 CWF524302:CWF524308 DGB524302:DGB524308 DPX524302:DPX524308 DZT524302:DZT524308 EJP524302:EJP524308 ETL524302:ETL524308 FDH524302:FDH524308 FND524302:FND524308 FWZ524302:FWZ524308 GGV524302:GGV524308 GQR524302:GQR524308 HAN524302:HAN524308 HKJ524302:HKJ524308 HUF524302:HUF524308 IEB524302:IEB524308 INX524302:INX524308 IXT524302:IXT524308 JHP524302:JHP524308 JRL524302:JRL524308 KBH524302:KBH524308 KLD524302:KLD524308 KUZ524302:KUZ524308 LEV524302:LEV524308 LOR524302:LOR524308 LYN524302:LYN524308 MIJ524302:MIJ524308 MSF524302:MSF524308 NCB524302:NCB524308 NLX524302:NLX524308 NVT524302:NVT524308 OFP524302:OFP524308 OPL524302:OPL524308 OZH524302:OZH524308 PJD524302:PJD524308 PSZ524302:PSZ524308 QCV524302:QCV524308 QMR524302:QMR524308 QWN524302:QWN524308 RGJ524302:RGJ524308 RQF524302:RQF524308 SAB524302:SAB524308 SJX524302:SJX524308 STT524302:STT524308 TDP524302:TDP524308 TNL524302:TNL524308 TXH524302:TXH524308 UHD524302:UHD524308 UQZ524302:UQZ524308 VAV524302:VAV524308 VKR524302:VKR524308 VUN524302:VUN524308 WEJ524302:WEJ524308 WOF524302:WOF524308 WYB524302:WYB524308 BT589838:BT589844 LP589838:LP589844 VL589838:VL589844 AFH589838:AFH589844 APD589838:APD589844 AYZ589838:AYZ589844 BIV589838:BIV589844 BSR589838:BSR589844 CCN589838:CCN589844 CMJ589838:CMJ589844 CWF589838:CWF589844 DGB589838:DGB589844 DPX589838:DPX589844 DZT589838:DZT589844 EJP589838:EJP589844 ETL589838:ETL589844 FDH589838:FDH589844 FND589838:FND589844 FWZ589838:FWZ589844 GGV589838:GGV589844 GQR589838:GQR589844 HAN589838:HAN589844 HKJ589838:HKJ589844 HUF589838:HUF589844 IEB589838:IEB589844 INX589838:INX589844 IXT589838:IXT589844 JHP589838:JHP589844 JRL589838:JRL589844 KBH589838:KBH589844 KLD589838:KLD589844 KUZ589838:KUZ589844 LEV589838:LEV589844 LOR589838:LOR589844 LYN589838:LYN589844 MIJ589838:MIJ589844 MSF589838:MSF589844 NCB589838:NCB589844 NLX589838:NLX589844 NVT589838:NVT589844 OFP589838:OFP589844 OPL589838:OPL589844 OZH589838:OZH589844 PJD589838:PJD589844 PSZ589838:PSZ589844 QCV589838:QCV589844 QMR589838:QMR589844 QWN589838:QWN589844 RGJ589838:RGJ589844 RQF589838:RQF589844 SAB589838:SAB589844 SJX589838:SJX589844 STT589838:STT589844 TDP589838:TDP589844 TNL589838:TNL589844 TXH589838:TXH589844 UHD589838:UHD589844 UQZ589838:UQZ589844 VAV589838:VAV589844 VKR589838:VKR589844 VUN589838:VUN589844 WEJ589838:WEJ589844 WOF589838:WOF589844 WYB589838:WYB589844 BT655374:BT655380 LP655374:LP655380 VL655374:VL655380 AFH655374:AFH655380 APD655374:APD655380 AYZ655374:AYZ655380 BIV655374:BIV655380 BSR655374:BSR655380 CCN655374:CCN655380 CMJ655374:CMJ655380 CWF655374:CWF655380 DGB655374:DGB655380 DPX655374:DPX655380 DZT655374:DZT655380 EJP655374:EJP655380 ETL655374:ETL655380 FDH655374:FDH655380 FND655374:FND655380 FWZ655374:FWZ655380 GGV655374:GGV655380 GQR655374:GQR655380 HAN655374:HAN655380 HKJ655374:HKJ655380 HUF655374:HUF655380 IEB655374:IEB655380 INX655374:INX655380 IXT655374:IXT655380 JHP655374:JHP655380 JRL655374:JRL655380 KBH655374:KBH655380 KLD655374:KLD655380 KUZ655374:KUZ655380 LEV655374:LEV655380 LOR655374:LOR655380 LYN655374:LYN655380 MIJ655374:MIJ655380 MSF655374:MSF655380 NCB655374:NCB655380 NLX655374:NLX655380 NVT655374:NVT655380 OFP655374:OFP655380 OPL655374:OPL655380 OZH655374:OZH655380 PJD655374:PJD655380 PSZ655374:PSZ655380 QCV655374:QCV655380 QMR655374:QMR655380 QWN655374:QWN655380 RGJ655374:RGJ655380 RQF655374:RQF655380 SAB655374:SAB655380 SJX655374:SJX655380 STT655374:STT655380 TDP655374:TDP655380 TNL655374:TNL655380 TXH655374:TXH655380 UHD655374:UHD655380 UQZ655374:UQZ655380 VAV655374:VAV655380 VKR655374:VKR655380 VUN655374:VUN655380 WEJ655374:WEJ655380 WOF655374:WOF655380 WYB655374:WYB655380 BT720910:BT720916 LP720910:LP720916 VL720910:VL720916 AFH720910:AFH720916 APD720910:APD720916 AYZ720910:AYZ720916 BIV720910:BIV720916 BSR720910:BSR720916 CCN720910:CCN720916 CMJ720910:CMJ720916 CWF720910:CWF720916 DGB720910:DGB720916 DPX720910:DPX720916 DZT720910:DZT720916 EJP720910:EJP720916 ETL720910:ETL720916 FDH720910:FDH720916 FND720910:FND720916 FWZ720910:FWZ720916 GGV720910:GGV720916 GQR720910:GQR720916 HAN720910:HAN720916 HKJ720910:HKJ720916 HUF720910:HUF720916 IEB720910:IEB720916 INX720910:INX720916 IXT720910:IXT720916 JHP720910:JHP720916 JRL720910:JRL720916 KBH720910:KBH720916 KLD720910:KLD720916 KUZ720910:KUZ720916 LEV720910:LEV720916 LOR720910:LOR720916 LYN720910:LYN720916 MIJ720910:MIJ720916 MSF720910:MSF720916 NCB720910:NCB720916 NLX720910:NLX720916 NVT720910:NVT720916 OFP720910:OFP720916 OPL720910:OPL720916 OZH720910:OZH720916 PJD720910:PJD720916 PSZ720910:PSZ720916 QCV720910:QCV720916 QMR720910:QMR720916 QWN720910:QWN720916 RGJ720910:RGJ720916 RQF720910:RQF720916 SAB720910:SAB720916 SJX720910:SJX720916 STT720910:STT720916 TDP720910:TDP720916 TNL720910:TNL720916 TXH720910:TXH720916 UHD720910:UHD720916 UQZ720910:UQZ720916 VAV720910:VAV720916 VKR720910:VKR720916 VUN720910:VUN720916 WEJ720910:WEJ720916 WOF720910:WOF720916 WYB720910:WYB720916 BT786446:BT786452 LP786446:LP786452 VL786446:VL786452 AFH786446:AFH786452 APD786446:APD786452 AYZ786446:AYZ786452 BIV786446:BIV786452 BSR786446:BSR786452 CCN786446:CCN786452 CMJ786446:CMJ786452 CWF786446:CWF786452 DGB786446:DGB786452 DPX786446:DPX786452 DZT786446:DZT786452 EJP786446:EJP786452 ETL786446:ETL786452 FDH786446:FDH786452 FND786446:FND786452 FWZ786446:FWZ786452 GGV786446:GGV786452 GQR786446:GQR786452 HAN786446:HAN786452 HKJ786446:HKJ786452 HUF786446:HUF786452 IEB786446:IEB786452 INX786446:INX786452 IXT786446:IXT786452 JHP786446:JHP786452 JRL786446:JRL786452 KBH786446:KBH786452 KLD786446:KLD786452 KUZ786446:KUZ786452 LEV786446:LEV786452 LOR786446:LOR786452 LYN786446:LYN786452 MIJ786446:MIJ786452 MSF786446:MSF786452 NCB786446:NCB786452 NLX786446:NLX786452 NVT786446:NVT786452 OFP786446:OFP786452 OPL786446:OPL786452 OZH786446:OZH786452 PJD786446:PJD786452 PSZ786446:PSZ786452 QCV786446:QCV786452 QMR786446:QMR786452 QWN786446:QWN786452 RGJ786446:RGJ786452 RQF786446:RQF786452 SAB786446:SAB786452 SJX786446:SJX786452 STT786446:STT786452 TDP786446:TDP786452 TNL786446:TNL786452 TXH786446:TXH786452 UHD786446:UHD786452 UQZ786446:UQZ786452 VAV786446:VAV786452 VKR786446:VKR786452 VUN786446:VUN786452 WEJ786446:WEJ786452 WOF786446:WOF786452 WYB786446:WYB786452 BT851982:BT851988 LP851982:LP851988 VL851982:VL851988 AFH851982:AFH851988 APD851982:APD851988 AYZ851982:AYZ851988 BIV851982:BIV851988 BSR851982:BSR851988 CCN851982:CCN851988 CMJ851982:CMJ851988 CWF851982:CWF851988 DGB851982:DGB851988 DPX851982:DPX851988 DZT851982:DZT851988 EJP851982:EJP851988 ETL851982:ETL851988 FDH851982:FDH851988 FND851982:FND851988 FWZ851982:FWZ851988 GGV851982:GGV851988 GQR851982:GQR851988 HAN851982:HAN851988 HKJ851982:HKJ851988 HUF851982:HUF851988 IEB851982:IEB851988 INX851982:INX851988 IXT851982:IXT851988 JHP851982:JHP851988 JRL851982:JRL851988 KBH851982:KBH851988 KLD851982:KLD851988 KUZ851982:KUZ851988 LEV851982:LEV851988 LOR851982:LOR851988 LYN851982:LYN851988 MIJ851982:MIJ851988 MSF851982:MSF851988 NCB851982:NCB851988 NLX851982:NLX851988 NVT851982:NVT851988 OFP851982:OFP851988 OPL851982:OPL851988 OZH851982:OZH851988 PJD851982:PJD851988 PSZ851982:PSZ851988 QCV851982:QCV851988 QMR851982:QMR851988 QWN851982:QWN851988 RGJ851982:RGJ851988 RQF851982:RQF851988 SAB851982:SAB851988 SJX851982:SJX851988 STT851982:STT851988 TDP851982:TDP851988 TNL851982:TNL851988 TXH851982:TXH851988 UHD851982:UHD851988 UQZ851982:UQZ851988 VAV851982:VAV851988 VKR851982:VKR851988 VUN851982:VUN851988 WEJ851982:WEJ851988 WOF851982:WOF851988 WYB851982:WYB851988 BT917518:BT917524 LP917518:LP917524 VL917518:VL917524 AFH917518:AFH917524 APD917518:APD917524 AYZ917518:AYZ917524 BIV917518:BIV917524 BSR917518:BSR917524 CCN917518:CCN917524 CMJ917518:CMJ917524 CWF917518:CWF917524 DGB917518:DGB917524 DPX917518:DPX917524 DZT917518:DZT917524 EJP917518:EJP917524 ETL917518:ETL917524 FDH917518:FDH917524 FND917518:FND917524 FWZ917518:FWZ917524 GGV917518:GGV917524 GQR917518:GQR917524 HAN917518:HAN917524 HKJ917518:HKJ917524 HUF917518:HUF917524 IEB917518:IEB917524 INX917518:INX917524 IXT917518:IXT917524 JHP917518:JHP917524 JRL917518:JRL917524 KBH917518:KBH917524 KLD917518:KLD917524 KUZ917518:KUZ917524 LEV917518:LEV917524 LOR917518:LOR917524 LYN917518:LYN917524 MIJ917518:MIJ917524 MSF917518:MSF917524 NCB917518:NCB917524 NLX917518:NLX917524 NVT917518:NVT917524 OFP917518:OFP917524 OPL917518:OPL917524 OZH917518:OZH917524 PJD917518:PJD917524 PSZ917518:PSZ917524 QCV917518:QCV917524 QMR917518:QMR917524 QWN917518:QWN917524 RGJ917518:RGJ917524 RQF917518:RQF917524 SAB917518:SAB917524 SJX917518:SJX917524 STT917518:STT917524 TDP917518:TDP917524 TNL917518:TNL917524 TXH917518:TXH917524 UHD917518:UHD917524 UQZ917518:UQZ917524 VAV917518:VAV917524 VKR917518:VKR917524 VUN917518:VUN917524 WEJ917518:WEJ917524 WOF917518:WOF917524 WYB917518:WYB917524 BT983054:BT983060 LP983054:LP983060 VL983054:VL983060 AFH983054:AFH983060 APD983054:APD983060 AYZ983054:AYZ983060 BIV983054:BIV983060 BSR983054:BSR983060 CCN983054:CCN983060 CMJ983054:CMJ983060 CWF983054:CWF983060 DGB983054:DGB983060 DPX983054:DPX983060 DZT983054:DZT983060 EJP983054:EJP983060 ETL983054:ETL983060 FDH983054:FDH983060 FND983054:FND983060 FWZ983054:FWZ983060 GGV983054:GGV983060 GQR983054:GQR983060 HAN983054:HAN983060 HKJ983054:HKJ983060 HUF983054:HUF983060 IEB983054:IEB983060 INX983054:INX983060 IXT983054:IXT983060 JHP983054:JHP983060 JRL983054:JRL983060 KBH983054:KBH983060 KLD983054:KLD983060 KUZ983054:KUZ983060 LEV983054:LEV983060 LOR983054:LOR983060 LYN983054:LYN983060 MIJ983054:MIJ983060 MSF983054:MSF983060 NCB983054:NCB983060 NLX983054:NLX983060 NVT983054:NVT983060 OFP983054:OFP983060 OPL983054:OPL983060 OZH983054:OZH983060 PJD983054:PJD983060 PSZ983054:PSZ983060 QCV983054:QCV983060 QMR983054:QMR983060 QWN983054:QWN983060 RGJ983054:RGJ983060 RQF983054:RQF983060 SAB983054:SAB983060 SJX983054:SJX983060 STT983054:STT983060 TDP983054:TDP983060 TNL983054:TNL983060 TXH983054:TXH983060 UHD983054:UHD983060 UQZ983054:UQZ983060 VAV983054:VAV983060 VKR983054:VKR983060 VUN983054:VUN983060 WEJ983054:WEJ983060 LP18:LP24">
      <formula1>900</formula1>
    </dataValidation>
    <dataValidation type="list" allowBlank="1" showInputMessage="1" showErrorMessage="1" errorTitle="Ошибка" error="Выберите значение из списка" sqref="LF24 VB24 AEX24 AOT24 AYP24 BIL24 BSH24 CCD24 CLZ24 CVV24 DFR24 DPN24 DZJ24 EJF24 ETB24 FCX24 FMT24 FWP24 GGL24 GQH24 HAD24 HJZ24 HTV24 IDR24 INN24 IXJ24 JHF24 JRB24 KAX24 KKT24 KUP24 LEL24 LOH24 LYD24 MHZ24 MRV24 NBR24 NLN24 NVJ24 OFF24 OPB24 OYX24 PIT24 PSP24 QCL24 QMH24 QWD24 RFZ24 RPV24 RZR24 SJN24 STJ24 TDF24 TNB24 TWX24 UGT24 UQP24 VAL24 VKH24 VUD24 WDZ24 WNV24 WXR24 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LM65556:LM65557 VI65556:VI65557 AFE65556:AFE65557 APA65556:APA65557 AYW65556:AYW65557 BIS65556:BIS65557 BSO65556:BSO65557 CCK65556:CCK65557 CMG65556:CMG65557 CWC65556:CWC65557 DFY65556:DFY65557 DPU65556:DPU65557 DZQ65556:DZQ65557 EJM65556:EJM65557 ETI65556:ETI65557 FDE65556:FDE65557 FNA65556:FNA65557 FWW65556:FWW65557 GGS65556:GGS65557 GQO65556:GQO65557 HAK65556:HAK65557 HKG65556:HKG65557 HUC65556:HUC65557 IDY65556:IDY65557 INU65556:INU65557 IXQ65556:IXQ65557 JHM65556:JHM65557 JRI65556:JRI65557 KBE65556:KBE65557 KLA65556:KLA65557 KUW65556:KUW65557 LES65556:LES65557 LOO65556:LOO65557 LYK65556:LYK65557 MIG65556:MIG65557 MSC65556:MSC65557 NBY65556:NBY65557 NLU65556:NLU65557 NVQ65556:NVQ65557 OFM65556:OFM65557 OPI65556:OPI65557 OZE65556:OZE65557 PJA65556:PJA65557 PSW65556:PSW65557 QCS65556:QCS65557 QMO65556:QMO65557 QWK65556:QWK65557 RGG65556:RGG65557 RQC65556:RQC65557 RZY65556:RZY65557 SJU65556:SJU65557 STQ65556:STQ65557 TDM65556:TDM65557 TNI65556:TNI65557 TXE65556:TXE65557 UHA65556:UHA65557 UQW65556:UQW65557 VAS65556:VAS65557 VKO65556:VKO65557 VUK65556:VUK65557 WEG65556:WEG65557 WOC65556:WOC65557 WXY65556:WXY65557 T131092:T131093 LM131092:LM131093 VI131092:VI131093 AFE131092:AFE131093 APA131092:APA131093 AYW131092:AYW131093 BIS131092:BIS131093 BSO131092:BSO131093 CCK131092:CCK131093 CMG131092:CMG131093 CWC131092:CWC131093 DFY131092:DFY131093 DPU131092:DPU131093 DZQ131092:DZQ131093 EJM131092:EJM131093 ETI131092:ETI131093 FDE131092:FDE131093 FNA131092:FNA131093 FWW131092:FWW131093 GGS131092:GGS131093 GQO131092:GQO131093 HAK131092:HAK131093 HKG131092:HKG131093 HUC131092:HUC131093 IDY131092:IDY131093 INU131092:INU131093 IXQ131092:IXQ131093 JHM131092:JHM131093 JRI131092:JRI131093 KBE131092:KBE131093 KLA131092:KLA131093 KUW131092:KUW131093 LES131092:LES131093 LOO131092:LOO131093 LYK131092:LYK131093 MIG131092:MIG131093 MSC131092:MSC131093 NBY131092:NBY131093 NLU131092:NLU131093 NVQ131092:NVQ131093 OFM131092:OFM131093 OPI131092:OPI131093 OZE131092:OZE131093 PJA131092:PJA131093 PSW131092:PSW131093 QCS131092:QCS131093 QMO131092:QMO131093 QWK131092:QWK131093 RGG131092:RGG131093 RQC131092:RQC131093 RZY131092:RZY131093 SJU131092:SJU131093 STQ131092:STQ131093 TDM131092:TDM131093 TNI131092:TNI131093 TXE131092:TXE131093 UHA131092:UHA131093 UQW131092:UQW131093 VAS131092:VAS131093 VKO131092:VKO131093 VUK131092:VUK131093 WEG131092:WEG131093 WOC131092:WOC131093 WXY131092:WXY131093 T196628:T196629 LM196628:LM196629 VI196628:VI196629 AFE196628:AFE196629 APA196628:APA196629 AYW196628:AYW196629 BIS196628:BIS196629 BSO196628:BSO196629 CCK196628:CCK196629 CMG196628:CMG196629 CWC196628:CWC196629 DFY196628:DFY196629 DPU196628:DPU196629 DZQ196628:DZQ196629 EJM196628:EJM196629 ETI196628:ETI196629 FDE196628:FDE196629 FNA196628:FNA196629 FWW196628:FWW196629 GGS196628:GGS196629 GQO196628:GQO196629 HAK196628:HAK196629 HKG196628:HKG196629 HUC196628:HUC196629 IDY196628:IDY196629 INU196628:INU196629 IXQ196628:IXQ196629 JHM196628:JHM196629 JRI196628:JRI196629 KBE196628:KBE196629 KLA196628:KLA196629 KUW196628:KUW196629 LES196628:LES196629 LOO196628:LOO196629 LYK196628:LYK196629 MIG196628:MIG196629 MSC196628:MSC196629 NBY196628:NBY196629 NLU196628:NLU196629 NVQ196628:NVQ196629 OFM196628:OFM196629 OPI196628:OPI196629 OZE196628:OZE196629 PJA196628:PJA196629 PSW196628:PSW196629 QCS196628:QCS196629 QMO196628:QMO196629 QWK196628:QWK196629 RGG196628:RGG196629 RQC196628:RQC196629 RZY196628:RZY196629 SJU196628:SJU196629 STQ196628:STQ196629 TDM196628:TDM196629 TNI196628:TNI196629 TXE196628:TXE196629 UHA196628:UHA196629 UQW196628:UQW196629 VAS196628:VAS196629 VKO196628:VKO196629 VUK196628:VUK196629 WEG196628:WEG196629 WOC196628:WOC196629 WXY196628:WXY196629 T262164:T262165 LM262164:LM262165 VI262164:VI262165 AFE262164:AFE262165 APA262164:APA262165 AYW262164:AYW262165 BIS262164:BIS262165 BSO262164:BSO262165 CCK262164:CCK262165 CMG262164:CMG262165 CWC262164:CWC262165 DFY262164:DFY262165 DPU262164:DPU262165 DZQ262164:DZQ262165 EJM262164:EJM262165 ETI262164:ETI262165 FDE262164:FDE262165 FNA262164:FNA262165 FWW262164:FWW262165 GGS262164:GGS262165 GQO262164:GQO262165 HAK262164:HAK262165 HKG262164:HKG262165 HUC262164:HUC262165 IDY262164:IDY262165 INU262164:INU262165 IXQ262164:IXQ262165 JHM262164:JHM262165 JRI262164:JRI262165 KBE262164:KBE262165 KLA262164:KLA262165 KUW262164:KUW262165 LES262164:LES262165 LOO262164:LOO262165 LYK262164:LYK262165 MIG262164:MIG262165 MSC262164:MSC262165 NBY262164:NBY262165 NLU262164:NLU262165 NVQ262164:NVQ262165 OFM262164:OFM262165 OPI262164:OPI262165 OZE262164:OZE262165 PJA262164:PJA262165 PSW262164:PSW262165 QCS262164:QCS262165 QMO262164:QMO262165 QWK262164:QWK262165 RGG262164:RGG262165 RQC262164:RQC262165 RZY262164:RZY262165 SJU262164:SJU262165 STQ262164:STQ262165 TDM262164:TDM262165 TNI262164:TNI262165 TXE262164:TXE262165 UHA262164:UHA262165 UQW262164:UQW262165 VAS262164:VAS262165 VKO262164:VKO262165 VUK262164:VUK262165 WEG262164:WEG262165 WOC262164:WOC262165 WXY262164:WXY262165 T327700:T327701 LM327700:LM327701 VI327700:VI327701 AFE327700:AFE327701 APA327700:APA327701 AYW327700:AYW327701 BIS327700:BIS327701 BSO327700:BSO327701 CCK327700:CCK327701 CMG327700:CMG327701 CWC327700:CWC327701 DFY327700:DFY327701 DPU327700:DPU327701 DZQ327700:DZQ327701 EJM327700:EJM327701 ETI327700:ETI327701 FDE327700:FDE327701 FNA327700:FNA327701 FWW327700:FWW327701 GGS327700:GGS327701 GQO327700:GQO327701 HAK327700:HAK327701 HKG327700:HKG327701 HUC327700:HUC327701 IDY327700:IDY327701 INU327700:INU327701 IXQ327700:IXQ327701 JHM327700:JHM327701 JRI327700:JRI327701 KBE327700:KBE327701 KLA327700:KLA327701 KUW327700:KUW327701 LES327700:LES327701 LOO327700:LOO327701 LYK327700:LYK327701 MIG327700:MIG327701 MSC327700:MSC327701 NBY327700:NBY327701 NLU327700:NLU327701 NVQ327700:NVQ327701 OFM327700:OFM327701 OPI327700:OPI327701 OZE327700:OZE327701 PJA327700:PJA327701 PSW327700:PSW327701 QCS327700:QCS327701 QMO327700:QMO327701 QWK327700:QWK327701 RGG327700:RGG327701 RQC327700:RQC327701 RZY327700:RZY327701 SJU327700:SJU327701 STQ327700:STQ327701 TDM327700:TDM327701 TNI327700:TNI327701 TXE327700:TXE327701 UHA327700:UHA327701 UQW327700:UQW327701 VAS327700:VAS327701 VKO327700:VKO327701 VUK327700:VUK327701 WEG327700:WEG327701 WOC327700:WOC327701 WXY327700:WXY327701 T393236:T393237 LM393236:LM393237 VI393236:VI393237 AFE393236:AFE393237 APA393236:APA393237 AYW393236:AYW393237 BIS393236:BIS393237 BSO393236:BSO393237 CCK393236:CCK393237 CMG393236:CMG393237 CWC393236:CWC393237 DFY393236:DFY393237 DPU393236:DPU393237 DZQ393236:DZQ393237 EJM393236:EJM393237 ETI393236:ETI393237 FDE393236:FDE393237 FNA393236:FNA393237 FWW393236:FWW393237 GGS393236:GGS393237 GQO393236:GQO393237 HAK393236:HAK393237 HKG393236:HKG393237 HUC393236:HUC393237 IDY393236:IDY393237 INU393236:INU393237 IXQ393236:IXQ393237 JHM393236:JHM393237 JRI393236:JRI393237 KBE393236:KBE393237 KLA393236:KLA393237 KUW393236:KUW393237 LES393236:LES393237 LOO393236:LOO393237 LYK393236:LYK393237 MIG393236:MIG393237 MSC393236:MSC393237 NBY393236:NBY393237 NLU393236:NLU393237 NVQ393236:NVQ393237 OFM393236:OFM393237 OPI393236:OPI393237 OZE393236:OZE393237 PJA393236:PJA393237 PSW393236:PSW393237 QCS393236:QCS393237 QMO393236:QMO393237 QWK393236:QWK393237 RGG393236:RGG393237 RQC393236:RQC393237 RZY393236:RZY393237 SJU393236:SJU393237 STQ393236:STQ393237 TDM393236:TDM393237 TNI393236:TNI393237 TXE393236:TXE393237 UHA393236:UHA393237 UQW393236:UQW393237 VAS393236:VAS393237 VKO393236:VKO393237 VUK393236:VUK393237 WEG393236:WEG393237 WOC393236:WOC393237 WXY393236:WXY393237 T458772:T458773 LM458772:LM458773 VI458772:VI458773 AFE458772:AFE458773 APA458772:APA458773 AYW458772:AYW458773 BIS458772:BIS458773 BSO458772:BSO458773 CCK458772:CCK458773 CMG458772:CMG458773 CWC458772:CWC458773 DFY458772:DFY458773 DPU458772:DPU458773 DZQ458772:DZQ458773 EJM458772:EJM458773 ETI458772:ETI458773 FDE458772:FDE458773 FNA458772:FNA458773 FWW458772:FWW458773 GGS458772:GGS458773 GQO458772:GQO458773 HAK458772:HAK458773 HKG458772:HKG458773 HUC458772:HUC458773 IDY458772:IDY458773 INU458772:INU458773 IXQ458772:IXQ458773 JHM458772:JHM458773 JRI458772:JRI458773 KBE458772:KBE458773 KLA458772:KLA458773 KUW458772:KUW458773 LES458772:LES458773 LOO458772:LOO458773 LYK458772:LYK458773 MIG458772:MIG458773 MSC458772:MSC458773 NBY458772:NBY458773 NLU458772:NLU458773 NVQ458772:NVQ458773 OFM458772:OFM458773 OPI458772:OPI458773 OZE458772:OZE458773 PJA458772:PJA458773 PSW458772:PSW458773 QCS458772:QCS458773 QMO458772:QMO458773 QWK458772:QWK458773 RGG458772:RGG458773 RQC458772:RQC458773 RZY458772:RZY458773 SJU458772:SJU458773 STQ458772:STQ458773 TDM458772:TDM458773 TNI458772:TNI458773 TXE458772:TXE458773 UHA458772:UHA458773 UQW458772:UQW458773 VAS458772:VAS458773 VKO458772:VKO458773 VUK458772:VUK458773 WEG458772:WEG458773 WOC458772:WOC458773 WXY458772:WXY458773 T524308:T524309 LM524308:LM524309 VI524308:VI524309 AFE524308:AFE524309 APA524308:APA524309 AYW524308:AYW524309 BIS524308:BIS524309 BSO524308:BSO524309 CCK524308:CCK524309 CMG524308:CMG524309 CWC524308:CWC524309 DFY524308:DFY524309 DPU524308:DPU524309 DZQ524308:DZQ524309 EJM524308:EJM524309 ETI524308:ETI524309 FDE524308:FDE524309 FNA524308:FNA524309 FWW524308:FWW524309 GGS524308:GGS524309 GQO524308:GQO524309 HAK524308:HAK524309 HKG524308:HKG524309 HUC524308:HUC524309 IDY524308:IDY524309 INU524308:INU524309 IXQ524308:IXQ524309 JHM524308:JHM524309 JRI524308:JRI524309 KBE524308:KBE524309 KLA524308:KLA524309 KUW524308:KUW524309 LES524308:LES524309 LOO524308:LOO524309 LYK524308:LYK524309 MIG524308:MIG524309 MSC524308:MSC524309 NBY524308:NBY524309 NLU524308:NLU524309 NVQ524308:NVQ524309 OFM524308:OFM524309 OPI524308:OPI524309 OZE524308:OZE524309 PJA524308:PJA524309 PSW524308:PSW524309 QCS524308:QCS524309 QMO524308:QMO524309 QWK524308:QWK524309 RGG524308:RGG524309 RQC524308:RQC524309 RZY524308:RZY524309 SJU524308:SJU524309 STQ524308:STQ524309 TDM524308:TDM524309 TNI524308:TNI524309 TXE524308:TXE524309 UHA524308:UHA524309 UQW524308:UQW524309 VAS524308:VAS524309 VKO524308:VKO524309 VUK524308:VUK524309 WEG524308:WEG524309 WOC524308:WOC524309 WXY524308:WXY524309 T589844:T589845 LM589844:LM589845 VI589844:VI589845 AFE589844:AFE589845 APA589844:APA589845 AYW589844:AYW589845 BIS589844:BIS589845 BSO589844:BSO589845 CCK589844:CCK589845 CMG589844:CMG589845 CWC589844:CWC589845 DFY589844:DFY589845 DPU589844:DPU589845 DZQ589844:DZQ589845 EJM589844:EJM589845 ETI589844:ETI589845 FDE589844:FDE589845 FNA589844:FNA589845 FWW589844:FWW589845 GGS589844:GGS589845 GQO589844:GQO589845 HAK589844:HAK589845 HKG589844:HKG589845 HUC589844:HUC589845 IDY589844:IDY589845 INU589844:INU589845 IXQ589844:IXQ589845 JHM589844:JHM589845 JRI589844:JRI589845 KBE589844:KBE589845 KLA589844:KLA589845 KUW589844:KUW589845 LES589844:LES589845 LOO589844:LOO589845 LYK589844:LYK589845 MIG589844:MIG589845 MSC589844:MSC589845 NBY589844:NBY589845 NLU589844:NLU589845 NVQ589844:NVQ589845 OFM589844:OFM589845 OPI589844:OPI589845 OZE589844:OZE589845 PJA589844:PJA589845 PSW589844:PSW589845 QCS589844:QCS589845 QMO589844:QMO589845 QWK589844:QWK589845 RGG589844:RGG589845 RQC589844:RQC589845 RZY589844:RZY589845 SJU589844:SJU589845 STQ589844:STQ589845 TDM589844:TDM589845 TNI589844:TNI589845 TXE589844:TXE589845 UHA589844:UHA589845 UQW589844:UQW589845 VAS589844:VAS589845 VKO589844:VKO589845 VUK589844:VUK589845 WEG589844:WEG589845 WOC589844:WOC589845 WXY589844:WXY589845 T655380:T655381 LM655380:LM655381 VI655380:VI655381 AFE655380:AFE655381 APA655380:APA655381 AYW655380:AYW655381 BIS655380:BIS655381 BSO655380:BSO655381 CCK655380:CCK655381 CMG655380:CMG655381 CWC655380:CWC655381 DFY655380:DFY655381 DPU655380:DPU655381 DZQ655380:DZQ655381 EJM655380:EJM655381 ETI655380:ETI655381 FDE655380:FDE655381 FNA655380:FNA655381 FWW655380:FWW655381 GGS655380:GGS655381 GQO655380:GQO655381 HAK655380:HAK655381 HKG655380:HKG655381 HUC655380:HUC655381 IDY655380:IDY655381 INU655380:INU655381 IXQ655380:IXQ655381 JHM655380:JHM655381 JRI655380:JRI655381 KBE655380:KBE655381 KLA655380:KLA655381 KUW655380:KUW655381 LES655380:LES655381 LOO655380:LOO655381 LYK655380:LYK655381 MIG655380:MIG655381 MSC655380:MSC655381 NBY655380:NBY655381 NLU655380:NLU655381 NVQ655380:NVQ655381 OFM655380:OFM655381 OPI655380:OPI655381 OZE655380:OZE655381 PJA655380:PJA655381 PSW655380:PSW655381 QCS655380:QCS655381 QMO655380:QMO655381 QWK655380:QWK655381 RGG655380:RGG655381 RQC655380:RQC655381 RZY655380:RZY655381 SJU655380:SJU655381 STQ655380:STQ655381 TDM655380:TDM655381 TNI655380:TNI655381 TXE655380:TXE655381 UHA655380:UHA655381 UQW655380:UQW655381 VAS655380:VAS655381 VKO655380:VKO655381 VUK655380:VUK655381 WEG655380:WEG655381 WOC655380:WOC655381 WXY655380:WXY655381 T720916:T720917 LM720916:LM720917 VI720916:VI720917 AFE720916:AFE720917 APA720916:APA720917 AYW720916:AYW720917 BIS720916:BIS720917 BSO720916:BSO720917 CCK720916:CCK720917 CMG720916:CMG720917 CWC720916:CWC720917 DFY720916:DFY720917 DPU720916:DPU720917 DZQ720916:DZQ720917 EJM720916:EJM720917 ETI720916:ETI720917 FDE720916:FDE720917 FNA720916:FNA720917 FWW720916:FWW720917 GGS720916:GGS720917 GQO720916:GQO720917 HAK720916:HAK720917 HKG720916:HKG720917 HUC720916:HUC720917 IDY720916:IDY720917 INU720916:INU720917 IXQ720916:IXQ720917 JHM720916:JHM720917 JRI720916:JRI720917 KBE720916:KBE720917 KLA720916:KLA720917 KUW720916:KUW720917 LES720916:LES720917 LOO720916:LOO720917 LYK720916:LYK720917 MIG720916:MIG720917 MSC720916:MSC720917 NBY720916:NBY720917 NLU720916:NLU720917 NVQ720916:NVQ720917 OFM720916:OFM720917 OPI720916:OPI720917 OZE720916:OZE720917 PJA720916:PJA720917 PSW720916:PSW720917 QCS720916:QCS720917 QMO720916:QMO720917 QWK720916:QWK720917 RGG720916:RGG720917 RQC720916:RQC720917 RZY720916:RZY720917 SJU720916:SJU720917 STQ720916:STQ720917 TDM720916:TDM720917 TNI720916:TNI720917 TXE720916:TXE720917 UHA720916:UHA720917 UQW720916:UQW720917 VAS720916:VAS720917 VKO720916:VKO720917 VUK720916:VUK720917 WEG720916:WEG720917 WOC720916:WOC720917 WXY720916:WXY720917 T786452:T786453 LM786452:LM786453 VI786452:VI786453 AFE786452:AFE786453 APA786452:APA786453 AYW786452:AYW786453 BIS786452:BIS786453 BSO786452:BSO786453 CCK786452:CCK786453 CMG786452:CMG786453 CWC786452:CWC786453 DFY786452:DFY786453 DPU786452:DPU786453 DZQ786452:DZQ786453 EJM786452:EJM786453 ETI786452:ETI786453 FDE786452:FDE786453 FNA786452:FNA786453 FWW786452:FWW786453 GGS786452:GGS786453 GQO786452:GQO786453 HAK786452:HAK786453 HKG786452:HKG786453 HUC786452:HUC786453 IDY786452:IDY786453 INU786452:INU786453 IXQ786452:IXQ786453 JHM786452:JHM786453 JRI786452:JRI786453 KBE786452:KBE786453 KLA786452:KLA786453 KUW786452:KUW786453 LES786452:LES786453 LOO786452:LOO786453 LYK786452:LYK786453 MIG786452:MIG786453 MSC786452:MSC786453 NBY786452:NBY786453 NLU786452:NLU786453 NVQ786452:NVQ786453 OFM786452:OFM786453 OPI786452:OPI786453 OZE786452:OZE786453 PJA786452:PJA786453 PSW786452:PSW786453 QCS786452:QCS786453 QMO786452:QMO786453 QWK786452:QWK786453 RGG786452:RGG786453 RQC786452:RQC786453 RZY786452:RZY786453 SJU786452:SJU786453 STQ786452:STQ786453 TDM786452:TDM786453 TNI786452:TNI786453 TXE786452:TXE786453 UHA786452:UHA786453 UQW786452:UQW786453 VAS786452:VAS786453 VKO786452:VKO786453 VUK786452:VUK786453 WEG786452:WEG786453 WOC786452:WOC786453 WXY786452:WXY786453 T851988:T851989 LM851988:LM851989 VI851988:VI851989 AFE851988:AFE851989 APA851988:APA851989 AYW851988:AYW851989 BIS851988:BIS851989 BSO851988:BSO851989 CCK851988:CCK851989 CMG851988:CMG851989 CWC851988:CWC851989 DFY851988:DFY851989 DPU851988:DPU851989 DZQ851988:DZQ851989 EJM851988:EJM851989 ETI851988:ETI851989 FDE851988:FDE851989 FNA851988:FNA851989 FWW851988:FWW851989 GGS851988:GGS851989 GQO851988:GQO851989 HAK851988:HAK851989 HKG851988:HKG851989 HUC851988:HUC851989 IDY851988:IDY851989 INU851988:INU851989 IXQ851988:IXQ851989 JHM851988:JHM851989 JRI851988:JRI851989 KBE851988:KBE851989 KLA851988:KLA851989 KUW851988:KUW851989 LES851988:LES851989 LOO851988:LOO851989 LYK851988:LYK851989 MIG851988:MIG851989 MSC851988:MSC851989 NBY851988:NBY851989 NLU851988:NLU851989 NVQ851988:NVQ851989 OFM851988:OFM851989 OPI851988:OPI851989 OZE851988:OZE851989 PJA851988:PJA851989 PSW851988:PSW851989 QCS851988:QCS851989 QMO851988:QMO851989 QWK851988:QWK851989 RGG851988:RGG851989 RQC851988:RQC851989 RZY851988:RZY851989 SJU851988:SJU851989 STQ851988:STQ851989 TDM851988:TDM851989 TNI851988:TNI851989 TXE851988:TXE851989 UHA851988:UHA851989 UQW851988:UQW851989 VAS851988:VAS851989 VKO851988:VKO851989 VUK851988:VUK851989 WEG851988:WEG851989 WOC851988:WOC851989 WXY851988:WXY851989 T917524:T917525 LM917524:LM917525 VI917524:VI917525 AFE917524:AFE917525 APA917524:APA917525 AYW917524:AYW917525 BIS917524:BIS917525 BSO917524:BSO917525 CCK917524:CCK917525 CMG917524:CMG917525 CWC917524:CWC917525 DFY917524:DFY917525 DPU917524:DPU917525 DZQ917524:DZQ917525 EJM917524:EJM917525 ETI917524:ETI917525 FDE917524:FDE917525 FNA917524:FNA917525 FWW917524:FWW917525 GGS917524:GGS917525 GQO917524:GQO917525 HAK917524:HAK917525 HKG917524:HKG917525 HUC917524:HUC917525 IDY917524:IDY917525 INU917524:INU917525 IXQ917524:IXQ917525 JHM917524:JHM917525 JRI917524:JRI917525 KBE917524:KBE917525 KLA917524:KLA917525 KUW917524:KUW917525 LES917524:LES917525 LOO917524:LOO917525 LYK917524:LYK917525 MIG917524:MIG917525 MSC917524:MSC917525 NBY917524:NBY917525 NLU917524:NLU917525 NVQ917524:NVQ917525 OFM917524:OFM917525 OPI917524:OPI917525 OZE917524:OZE917525 PJA917524:PJA917525 PSW917524:PSW917525 QCS917524:QCS917525 QMO917524:QMO917525 QWK917524:QWK917525 RGG917524:RGG917525 RQC917524:RQC917525 RZY917524:RZY917525 SJU917524:SJU917525 STQ917524:STQ917525 TDM917524:TDM917525 TNI917524:TNI917525 TXE917524:TXE917525 UHA917524:UHA917525 UQW917524:UQW917525 VAS917524:VAS917525 VKO917524:VKO917525 VUK917524:VUK917525 WEG917524:WEG917525 WOC917524:WOC917525 WXY917524:WXY917525 T983060:T983061 LM983060:LM983061 VI983060:VI983061 AFE983060:AFE983061 APA983060:APA983061 AYW983060:AYW983061 BIS983060:BIS983061 BSO983060:BSO983061 CCK983060:CCK983061 CMG983060:CMG983061 CWC983060:CWC983061 DFY983060:DFY983061 DPU983060:DPU983061 DZQ983060:DZQ983061 EJM983060:EJM983061 ETI983060:ETI983061 FDE983060:FDE983061 FNA983060:FNA983061 FWW983060:FWW983061 GGS983060:GGS983061 GQO983060:GQO983061 HAK983060:HAK983061 HKG983060:HKG983061 HUC983060:HUC983061 IDY983060:IDY983061 INU983060:INU983061 IXQ983060:IXQ983061 JHM983060:JHM983061 JRI983060:JRI983061 KBE983060:KBE983061 KLA983060:KLA983061 KUW983060:KUW983061 LES983060:LES983061 LOO983060:LOO983061 LYK983060:LYK983061 MIG983060:MIG983061 MSC983060:MSC983061 NBY983060:NBY983061 NLU983060:NLU983061 NVQ983060:NVQ983061 OFM983060:OFM983061 OPI983060:OPI983061 OZE983060:OZE983061 PJA983060:PJA983061 PSW983060:PSW983061 QCS983060:QCS983061 QMO983060:QMO983061 QWK983060:QWK983061 RGG983060:RGG983061 RQC983060:RQC983061 RZY983060:RZY983061 SJU983060:SJU983061 STQ983060:STQ983061 TDM983060:TDM983061 TNI983060:TNI983061 TXE983060:TXE983061 UHA983060:UHA983061 UQW983060:UQW983061 VAS983060:VAS983061 VKO983060:VKO983061 VUK983060:VUK983061 WEG983060:WEG983061 WOC983060:WOC983061 WXY983060:WXY983061 WXW983060:WXW983061 R65556:R65557 LK65556:LK65557 VG65556:VG65557 AFC65556:AFC65557 AOY65556:AOY65557 AYU65556:AYU65557 BIQ65556:BIQ65557 BSM65556:BSM65557 CCI65556:CCI65557 CME65556:CME65557 CWA65556:CWA65557 DFW65556:DFW65557 DPS65556:DPS65557 DZO65556:DZO65557 EJK65556:EJK65557 ETG65556:ETG65557 FDC65556:FDC65557 FMY65556:FMY65557 FWU65556:FWU65557 GGQ65556:GGQ65557 GQM65556:GQM65557 HAI65556:HAI65557 HKE65556:HKE65557 HUA65556:HUA65557 IDW65556:IDW65557 INS65556:INS65557 IXO65556:IXO65557 JHK65556:JHK65557 JRG65556:JRG65557 KBC65556:KBC65557 KKY65556:KKY65557 KUU65556:KUU65557 LEQ65556:LEQ65557 LOM65556:LOM65557 LYI65556:LYI65557 MIE65556:MIE65557 MSA65556:MSA65557 NBW65556:NBW65557 NLS65556:NLS65557 NVO65556:NVO65557 OFK65556:OFK65557 OPG65556:OPG65557 OZC65556:OZC65557 PIY65556:PIY65557 PSU65556:PSU65557 QCQ65556:QCQ65557 QMM65556:QMM65557 QWI65556:QWI65557 RGE65556:RGE65557 RQA65556:RQA65557 RZW65556:RZW65557 SJS65556:SJS65557 STO65556:STO65557 TDK65556:TDK65557 TNG65556:TNG65557 TXC65556:TXC65557 UGY65556:UGY65557 UQU65556:UQU65557 VAQ65556:VAQ65557 VKM65556:VKM65557 VUI65556:VUI65557 WEE65556:WEE65557 WOA65556:WOA65557 WXW65556:WXW65557 R131092:R131093 LK131092:LK131093 VG131092:VG131093 AFC131092:AFC131093 AOY131092:AOY131093 AYU131092:AYU131093 BIQ131092:BIQ131093 BSM131092:BSM131093 CCI131092:CCI131093 CME131092:CME131093 CWA131092:CWA131093 DFW131092:DFW131093 DPS131092:DPS131093 DZO131092:DZO131093 EJK131092:EJK131093 ETG131092:ETG131093 FDC131092:FDC131093 FMY131092:FMY131093 FWU131092:FWU131093 GGQ131092:GGQ131093 GQM131092:GQM131093 HAI131092:HAI131093 HKE131092:HKE131093 HUA131092:HUA131093 IDW131092:IDW131093 INS131092:INS131093 IXO131092:IXO131093 JHK131092:JHK131093 JRG131092:JRG131093 KBC131092:KBC131093 KKY131092:KKY131093 KUU131092:KUU131093 LEQ131092:LEQ131093 LOM131092:LOM131093 LYI131092:LYI131093 MIE131092:MIE131093 MSA131092:MSA131093 NBW131092:NBW131093 NLS131092:NLS131093 NVO131092:NVO131093 OFK131092:OFK131093 OPG131092:OPG131093 OZC131092:OZC131093 PIY131092:PIY131093 PSU131092:PSU131093 QCQ131092:QCQ131093 QMM131092:QMM131093 QWI131092:QWI131093 RGE131092:RGE131093 RQA131092:RQA131093 RZW131092:RZW131093 SJS131092:SJS131093 STO131092:STO131093 TDK131092:TDK131093 TNG131092:TNG131093 TXC131092:TXC131093 UGY131092:UGY131093 UQU131092:UQU131093 VAQ131092:VAQ131093 VKM131092:VKM131093 VUI131092:VUI131093 WEE131092:WEE131093 WOA131092:WOA131093 WXW131092:WXW131093 R196628:R196629 LK196628:LK196629 VG196628:VG196629 AFC196628:AFC196629 AOY196628:AOY196629 AYU196628:AYU196629 BIQ196628:BIQ196629 BSM196628:BSM196629 CCI196628:CCI196629 CME196628:CME196629 CWA196628:CWA196629 DFW196628:DFW196629 DPS196628:DPS196629 DZO196628:DZO196629 EJK196628:EJK196629 ETG196628:ETG196629 FDC196628:FDC196629 FMY196628:FMY196629 FWU196628:FWU196629 GGQ196628:GGQ196629 GQM196628:GQM196629 HAI196628:HAI196629 HKE196628:HKE196629 HUA196628:HUA196629 IDW196628:IDW196629 INS196628:INS196629 IXO196628:IXO196629 JHK196628:JHK196629 JRG196628:JRG196629 KBC196628:KBC196629 KKY196628:KKY196629 KUU196628:KUU196629 LEQ196628:LEQ196629 LOM196628:LOM196629 LYI196628:LYI196629 MIE196628:MIE196629 MSA196628:MSA196629 NBW196628:NBW196629 NLS196628:NLS196629 NVO196628:NVO196629 OFK196628:OFK196629 OPG196628:OPG196629 OZC196628:OZC196629 PIY196628:PIY196629 PSU196628:PSU196629 QCQ196628:QCQ196629 QMM196628:QMM196629 QWI196628:QWI196629 RGE196628:RGE196629 RQA196628:RQA196629 RZW196628:RZW196629 SJS196628:SJS196629 STO196628:STO196629 TDK196628:TDK196629 TNG196628:TNG196629 TXC196628:TXC196629 UGY196628:UGY196629 UQU196628:UQU196629 VAQ196628:VAQ196629 VKM196628:VKM196629 VUI196628:VUI196629 WEE196628:WEE196629 WOA196628:WOA196629 WXW196628:WXW196629 R262164:R262165 LK262164:LK262165 VG262164:VG262165 AFC262164:AFC262165 AOY262164:AOY262165 AYU262164:AYU262165 BIQ262164:BIQ262165 BSM262164:BSM262165 CCI262164:CCI262165 CME262164:CME262165 CWA262164:CWA262165 DFW262164:DFW262165 DPS262164:DPS262165 DZO262164:DZO262165 EJK262164:EJK262165 ETG262164:ETG262165 FDC262164:FDC262165 FMY262164:FMY262165 FWU262164:FWU262165 GGQ262164:GGQ262165 GQM262164:GQM262165 HAI262164:HAI262165 HKE262164:HKE262165 HUA262164:HUA262165 IDW262164:IDW262165 INS262164:INS262165 IXO262164:IXO262165 JHK262164:JHK262165 JRG262164:JRG262165 KBC262164:KBC262165 KKY262164:KKY262165 KUU262164:KUU262165 LEQ262164:LEQ262165 LOM262164:LOM262165 LYI262164:LYI262165 MIE262164:MIE262165 MSA262164:MSA262165 NBW262164:NBW262165 NLS262164:NLS262165 NVO262164:NVO262165 OFK262164:OFK262165 OPG262164:OPG262165 OZC262164:OZC262165 PIY262164:PIY262165 PSU262164:PSU262165 QCQ262164:QCQ262165 QMM262164:QMM262165 QWI262164:QWI262165 RGE262164:RGE262165 RQA262164:RQA262165 RZW262164:RZW262165 SJS262164:SJS262165 STO262164:STO262165 TDK262164:TDK262165 TNG262164:TNG262165 TXC262164:TXC262165 UGY262164:UGY262165 UQU262164:UQU262165 VAQ262164:VAQ262165 VKM262164:VKM262165 VUI262164:VUI262165 WEE262164:WEE262165 WOA262164:WOA262165 WXW262164:WXW262165 R327700:R327701 LK327700:LK327701 VG327700:VG327701 AFC327700:AFC327701 AOY327700:AOY327701 AYU327700:AYU327701 BIQ327700:BIQ327701 BSM327700:BSM327701 CCI327700:CCI327701 CME327700:CME327701 CWA327700:CWA327701 DFW327700:DFW327701 DPS327700:DPS327701 DZO327700:DZO327701 EJK327700:EJK327701 ETG327700:ETG327701 FDC327700:FDC327701 FMY327700:FMY327701 FWU327700:FWU327701 GGQ327700:GGQ327701 GQM327700:GQM327701 HAI327700:HAI327701 HKE327700:HKE327701 HUA327700:HUA327701 IDW327700:IDW327701 INS327700:INS327701 IXO327700:IXO327701 JHK327700:JHK327701 JRG327700:JRG327701 KBC327700:KBC327701 KKY327700:KKY327701 KUU327700:KUU327701 LEQ327700:LEQ327701 LOM327700:LOM327701 LYI327700:LYI327701 MIE327700:MIE327701 MSA327700:MSA327701 NBW327700:NBW327701 NLS327700:NLS327701 NVO327700:NVO327701 OFK327700:OFK327701 OPG327700:OPG327701 OZC327700:OZC327701 PIY327700:PIY327701 PSU327700:PSU327701 QCQ327700:QCQ327701 QMM327700:QMM327701 QWI327700:QWI327701 RGE327700:RGE327701 RQA327700:RQA327701 RZW327700:RZW327701 SJS327700:SJS327701 STO327700:STO327701 TDK327700:TDK327701 TNG327700:TNG327701 TXC327700:TXC327701 UGY327700:UGY327701 UQU327700:UQU327701 VAQ327700:VAQ327701 VKM327700:VKM327701 VUI327700:VUI327701 WEE327700:WEE327701 WOA327700:WOA327701 WXW327700:WXW327701 R393236:R393237 LK393236:LK393237 VG393236:VG393237 AFC393236:AFC393237 AOY393236:AOY393237 AYU393236:AYU393237 BIQ393236:BIQ393237 BSM393236:BSM393237 CCI393236:CCI393237 CME393236:CME393237 CWA393236:CWA393237 DFW393236:DFW393237 DPS393236:DPS393237 DZO393236:DZO393237 EJK393236:EJK393237 ETG393236:ETG393237 FDC393236:FDC393237 FMY393236:FMY393237 FWU393236:FWU393237 GGQ393236:GGQ393237 GQM393236:GQM393237 HAI393236:HAI393237 HKE393236:HKE393237 HUA393236:HUA393237 IDW393236:IDW393237 INS393236:INS393237 IXO393236:IXO393237 JHK393236:JHK393237 JRG393236:JRG393237 KBC393236:KBC393237 KKY393236:KKY393237 KUU393236:KUU393237 LEQ393236:LEQ393237 LOM393236:LOM393237 LYI393236:LYI393237 MIE393236:MIE393237 MSA393236:MSA393237 NBW393236:NBW393237 NLS393236:NLS393237 NVO393236:NVO393237 OFK393236:OFK393237 OPG393236:OPG393237 OZC393236:OZC393237 PIY393236:PIY393237 PSU393236:PSU393237 QCQ393236:QCQ393237 QMM393236:QMM393237 QWI393236:QWI393237 RGE393236:RGE393237 RQA393236:RQA393237 RZW393236:RZW393237 SJS393236:SJS393237 STO393236:STO393237 TDK393236:TDK393237 TNG393236:TNG393237 TXC393236:TXC393237 UGY393236:UGY393237 UQU393236:UQU393237 VAQ393236:VAQ393237 VKM393236:VKM393237 VUI393236:VUI393237 WEE393236:WEE393237 WOA393236:WOA393237 WXW393236:WXW393237 R458772:R458773 LK458772:LK458773 VG458772:VG458773 AFC458772:AFC458773 AOY458772:AOY458773 AYU458772:AYU458773 BIQ458772:BIQ458773 BSM458772:BSM458773 CCI458772:CCI458773 CME458772:CME458773 CWA458772:CWA458773 DFW458772:DFW458773 DPS458772:DPS458773 DZO458772:DZO458773 EJK458772:EJK458773 ETG458772:ETG458773 FDC458772:FDC458773 FMY458772:FMY458773 FWU458772:FWU458773 GGQ458772:GGQ458773 GQM458772:GQM458773 HAI458772:HAI458773 HKE458772:HKE458773 HUA458772:HUA458773 IDW458772:IDW458773 INS458772:INS458773 IXO458772:IXO458773 JHK458772:JHK458773 JRG458772:JRG458773 KBC458772:KBC458773 KKY458772:KKY458773 KUU458772:KUU458773 LEQ458772:LEQ458773 LOM458772:LOM458773 LYI458772:LYI458773 MIE458772:MIE458773 MSA458772:MSA458773 NBW458772:NBW458773 NLS458772:NLS458773 NVO458772:NVO458773 OFK458772:OFK458773 OPG458772:OPG458773 OZC458772:OZC458773 PIY458772:PIY458773 PSU458772:PSU458773 QCQ458772:QCQ458773 QMM458772:QMM458773 QWI458772:QWI458773 RGE458772:RGE458773 RQA458772:RQA458773 RZW458772:RZW458773 SJS458772:SJS458773 STO458772:STO458773 TDK458772:TDK458773 TNG458772:TNG458773 TXC458772:TXC458773 UGY458772:UGY458773 UQU458772:UQU458773 VAQ458772:VAQ458773 VKM458772:VKM458773 VUI458772:VUI458773 WEE458772:WEE458773 WOA458772:WOA458773 WXW458772:WXW458773 R524308:R524309 LK524308:LK524309 VG524308:VG524309 AFC524308:AFC524309 AOY524308:AOY524309 AYU524308:AYU524309 BIQ524308:BIQ524309 BSM524308:BSM524309 CCI524308:CCI524309 CME524308:CME524309 CWA524308:CWA524309 DFW524308:DFW524309 DPS524308:DPS524309 DZO524308:DZO524309 EJK524308:EJK524309 ETG524308:ETG524309 FDC524308:FDC524309 FMY524308:FMY524309 FWU524308:FWU524309 GGQ524308:GGQ524309 GQM524308:GQM524309 HAI524308:HAI524309 HKE524308:HKE524309 HUA524308:HUA524309 IDW524308:IDW524309 INS524308:INS524309 IXO524308:IXO524309 JHK524308:JHK524309 JRG524308:JRG524309 KBC524308:KBC524309 KKY524308:KKY524309 KUU524308:KUU524309 LEQ524308:LEQ524309 LOM524308:LOM524309 LYI524308:LYI524309 MIE524308:MIE524309 MSA524308:MSA524309 NBW524308:NBW524309 NLS524308:NLS524309 NVO524308:NVO524309 OFK524308:OFK524309 OPG524308:OPG524309 OZC524308:OZC524309 PIY524308:PIY524309 PSU524308:PSU524309 QCQ524308:QCQ524309 QMM524308:QMM524309 QWI524308:QWI524309 RGE524308:RGE524309 RQA524308:RQA524309 RZW524308:RZW524309 SJS524308:SJS524309 STO524308:STO524309 TDK524308:TDK524309 TNG524308:TNG524309 TXC524308:TXC524309 UGY524308:UGY524309 UQU524308:UQU524309 VAQ524308:VAQ524309 VKM524308:VKM524309 VUI524308:VUI524309 WEE524308:WEE524309 WOA524308:WOA524309 WXW524308:WXW524309 R589844:R589845 LK589844:LK589845 VG589844:VG589845 AFC589844:AFC589845 AOY589844:AOY589845 AYU589844:AYU589845 BIQ589844:BIQ589845 BSM589844:BSM589845 CCI589844:CCI589845 CME589844:CME589845 CWA589844:CWA589845 DFW589844:DFW589845 DPS589844:DPS589845 DZO589844:DZO589845 EJK589844:EJK589845 ETG589844:ETG589845 FDC589844:FDC589845 FMY589844:FMY589845 FWU589844:FWU589845 GGQ589844:GGQ589845 GQM589844:GQM589845 HAI589844:HAI589845 HKE589844:HKE589845 HUA589844:HUA589845 IDW589844:IDW589845 INS589844:INS589845 IXO589844:IXO589845 JHK589844:JHK589845 JRG589844:JRG589845 KBC589844:KBC589845 KKY589844:KKY589845 KUU589844:KUU589845 LEQ589844:LEQ589845 LOM589844:LOM589845 LYI589844:LYI589845 MIE589844:MIE589845 MSA589844:MSA589845 NBW589844:NBW589845 NLS589844:NLS589845 NVO589844:NVO589845 OFK589844:OFK589845 OPG589844:OPG589845 OZC589844:OZC589845 PIY589844:PIY589845 PSU589844:PSU589845 QCQ589844:QCQ589845 QMM589844:QMM589845 QWI589844:QWI589845 RGE589844:RGE589845 RQA589844:RQA589845 RZW589844:RZW589845 SJS589844:SJS589845 STO589844:STO589845 TDK589844:TDK589845 TNG589844:TNG589845 TXC589844:TXC589845 UGY589844:UGY589845 UQU589844:UQU589845 VAQ589844:VAQ589845 VKM589844:VKM589845 VUI589844:VUI589845 WEE589844:WEE589845 WOA589844:WOA589845 WXW589844:WXW589845 R655380:R655381 LK655380:LK655381 VG655380:VG655381 AFC655380:AFC655381 AOY655380:AOY655381 AYU655380:AYU655381 BIQ655380:BIQ655381 BSM655380:BSM655381 CCI655380:CCI655381 CME655380:CME655381 CWA655380:CWA655381 DFW655380:DFW655381 DPS655380:DPS655381 DZO655380:DZO655381 EJK655380:EJK655381 ETG655380:ETG655381 FDC655380:FDC655381 FMY655380:FMY655381 FWU655380:FWU655381 GGQ655380:GGQ655381 GQM655380:GQM655381 HAI655380:HAI655381 HKE655380:HKE655381 HUA655380:HUA655381 IDW655380:IDW655381 INS655380:INS655381 IXO655380:IXO655381 JHK655380:JHK655381 JRG655380:JRG655381 KBC655380:KBC655381 KKY655380:KKY655381 KUU655380:KUU655381 LEQ655380:LEQ655381 LOM655380:LOM655381 LYI655380:LYI655381 MIE655380:MIE655381 MSA655380:MSA655381 NBW655380:NBW655381 NLS655380:NLS655381 NVO655380:NVO655381 OFK655380:OFK655381 OPG655380:OPG655381 OZC655380:OZC655381 PIY655380:PIY655381 PSU655380:PSU655381 QCQ655380:QCQ655381 QMM655380:QMM655381 QWI655380:QWI655381 RGE655380:RGE655381 RQA655380:RQA655381 RZW655380:RZW655381 SJS655380:SJS655381 STO655380:STO655381 TDK655380:TDK655381 TNG655380:TNG655381 TXC655380:TXC655381 UGY655380:UGY655381 UQU655380:UQU655381 VAQ655380:VAQ655381 VKM655380:VKM655381 VUI655380:VUI655381 WEE655380:WEE655381 WOA655380:WOA655381 WXW655380:WXW655381 R720916:R720917 LK720916:LK720917 VG720916:VG720917 AFC720916:AFC720917 AOY720916:AOY720917 AYU720916:AYU720917 BIQ720916:BIQ720917 BSM720916:BSM720917 CCI720916:CCI720917 CME720916:CME720917 CWA720916:CWA720917 DFW720916:DFW720917 DPS720916:DPS720917 DZO720916:DZO720917 EJK720916:EJK720917 ETG720916:ETG720917 FDC720916:FDC720917 FMY720916:FMY720917 FWU720916:FWU720917 GGQ720916:GGQ720917 GQM720916:GQM720917 HAI720916:HAI720917 HKE720916:HKE720917 HUA720916:HUA720917 IDW720916:IDW720917 INS720916:INS720917 IXO720916:IXO720917 JHK720916:JHK720917 JRG720916:JRG720917 KBC720916:KBC720917 KKY720916:KKY720917 KUU720916:KUU720917 LEQ720916:LEQ720917 LOM720916:LOM720917 LYI720916:LYI720917 MIE720916:MIE720917 MSA720916:MSA720917 NBW720916:NBW720917 NLS720916:NLS720917 NVO720916:NVO720917 OFK720916:OFK720917 OPG720916:OPG720917 OZC720916:OZC720917 PIY720916:PIY720917 PSU720916:PSU720917 QCQ720916:QCQ720917 QMM720916:QMM720917 QWI720916:QWI720917 RGE720916:RGE720917 RQA720916:RQA720917 RZW720916:RZW720917 SJS720916:SJS720917 STO720916:STO720917 TDK720916:TDK720917 TNG720916:TNG720917 TXC720916:TXC720917 UGY720916:UGY720917 UQU720916:UQU720917 VAQ720916:VAQ720917 VKM720916:VKM720917 VUI720916:VUI720917 WEE720916:WEE720917 WOA720916:WOA720917 WXW720916:WXW720917 R786452:R786453 LK786452:LK786453 VG786452:VG786453 AFC786452:AFC786453 AOY786452:AOY786453 AYU786452:AYU786453 BIQ786452:BIQ786453 BSM786452:BSM786453 CCI786452:CCI786453 CME786452:CME786453 CWA786452:CWA786453 DFW786452:DFW786453 DPS786452:DPS786453 DZO786452:DZO786453 EJK786452:EJK786453 ETG786452:ETG786453 FDC786452:FDC786453 FMY786452:FMY786453 FWU786452:FWU786453 GGQ786452:GGQ786453 GQM786452:GQM786453 HAI786452:HAI786453 HKE786452:HKE786453 HUA786452:HUA786453 IDW786452:IDW786453 INS786452:INS786453 IXO786452:IXO786453 JHK786452:JHK786453 JRG786452:JRG786453 KBC786452:KBC786453 KKY786452:KKY786453 KUU786452:KUU786453 LEQ786452:LEQ786453 LOM786452:LOM786453 LYI786452:LYI786453 MIE786452:MIE786453 MSA786452:MSA786453 NBW786452:NBW786453 NLS786452:NLS786453 NVO786452:NVO786453 OFK786452:OFK786453 OPG786452:OPG786453 OZC786452:OZC786453 PIY786452:PIY786453 PSU786452:PSU786453 QCQ786452:QCQ786453 QMM786452:QMM786453 QWI786452:QWI786453 RGE786452:RGE786453 RQA786452:RQA786453 RZW786452:RZW786453 SJS786452:SJS786453 STO786452:STO786453 TDK786452:TDK786453 TNG786452:TNG786453 TXC786452:TXC786453 UGY786452:UGY786453 UQU786452:UQU786453 VAQ786452:VAQ786453 VKM786452:VKM786453 VUI786452:VUI786453 WEE786452:WEE786453 WOA786452:WOA786453 WXW786452:WXW786453 R851988:R851989 LK851988:LK851989 VG851988:VG851989 AFC851988:AFC851989 AOY851988:AOY851989 AYU851988:AYU851989 BIQ851988:BIQ851989 BSM851988:BSM851989 CCI851988:CCI851989 CME851988:CME851989 CWA851988:CWA851989 DFW851988:DFW851989 DPS851988:DPS851989 DZO851988:DZO851989 EJK851988:EJK851989 ETG851988:ETG851989 FDC851988:FDC851989 FMY851988:FMY851989 FWU851988:FWU851989 GGQ851988:GGQ851989 GQM851988:GQM851989 HAI851988:HAI851989 HKE851988:HKE851989 HUA851988:HUA851989 IDW851988:IDW851989 INS851988:INS851989 IXO851988:IXO851989 JHK851988:JHK851989 JRG851988:JRG851989 KBC851988:KBC851989 KKY851988:KKY851989 KUU851988:KUU851989 LEQ851988:LEQ851989 LOM851988:LOM851989 LYI851988:LYI851989 MIE851988:MIE851989 MSA851988:MSA851989 NBW851988:NBW851989 NLS851988:NLS851989 NVO851988:NVO851989 OFK851988:OFK851989 OPG851988:OPG851989 OZC851988:OZC851989 PIY851988:PIY851989 PSU851988:PSU851989 QCQ851988:QCQ851989 QMM851988:QMM851989 QWI851988:QWI851989 RGE851988:RGE851989 RQA851988:RQA851989 RZW851988:RZW851989 SJS851988:SJS851989 STO851988:STO851989 TDK851988:TDK851989 TNG851988:TNG851989 TXC851988:TXC851989 UGY851988:UGY851989 UQU851988:UQU851989 VAQ851988:VAQ851989 VKM851988:VKM851989 VUI851988:VUI851989 WEE851988:WEE851989 WOA851988:WOA851989 WXW851988:WXW851989 R917524:R917525 LK917524:LK917525 VG917524:VG917525 AFC917524:AFC917525 AOY917524:AOY917525 AYU917524:AYU917525 BIQ917524:BIQ917525 BSM917524:BSM917525 CCI917524:CCI917525 CME917524:CME917525 CWA917524:CWA917525 DFW917524:DFW917525 DPS917524:DPS917525 DZO917524:DZO917525 EJK917524:EJK917525 ETG917524:ETG917525 FDC917524:FDC917525 FMY917524:FMY917525 FWU917524:FWU917525 GGQ917524:GGQ917525 GQM917524:GQM917525 HAI917524:HAI917525 HKE917524:HKE917525 HUA917524:HUA917525 IDW917524:IDW917525 INS917524:INS917525 IXO917524:IXO917525 JHK917524:JHK917525 JRG917524:JRG917525 KBC917524:KBC917525 KKY917524:KKY917525 KUU917524:KUU917525 LEQ917524:LEQ917525 LOM917524:LOM917525 LYI917524:LYI917525 MIE917524:MIE917525 MSA917524:MSA917525 NBW917524:NBW917525 NLS917524:NLS917525 NVO917524:NVO917525 OFK917524:OFK917525 OPG917524:OPG917525 OZC917524:OZC917525 PIY917524:PIY917525 PSU917524:PSU917525 QCQ917524:QCQ917525 QMM917524:QMM917525 QWI917524:QWI917525 RGE917524:RGE917525 RQA917524:RQA917525 RZW917524:RZW917525 SJS917524:SJS917525 STO917524:STO917525 TDK917524:TDK917525 TNG917524:TNG917525 TXC917524:TXC917525 UGY917524:UGY917525 UQU917524:UQU917525 VAQ917524:VAQ917525 VKM917524:VKM917525 VUI917524:VUI917525 WEE917524:WEE917525 WOA917524:WOA917525 WXW917524:WXW917525 R983060:R983061 LK983060:LK983061 VG983060:VG983061 AFC983060:AFC983061 AOY983060:AOY983061 AYU983060:AYU983061 BIQ983060:BIQ983061 BSM983060:BSM983061 CCI983060:CCI983061 CME983060:CME983061 CWA983060:CWA983061 DFW983060:DFW983061 DPS983060:DPS983061 DZO983060:DZO983061 EJK983060:EJK983061 ETG983060:ETG983061 FDC983060:FDC983061 FMY983060:FMY983061 FWU983060:FWU983061 GGQ983060:GGQ983061 GQM983060:GQM983061 HAI983060:HAI983061 HKE983060:HKE983061 HUA983060:HUA983061 IDW983060:IDW983061 INS983060:INS983061 IXO983060:IXO983061 JHK983060:JHK983061 JRG983060:JRG983061 KBC983060:KBC983061 KKY983060:KKY983061 KUU983060:KUU983061 LEQ983060:LEQ983061 LOM983060:LOM983061 LYI983060:LYI983061 MIE983060:MIE983061 MSA983060:MSA983061 NBW983060:NBW983061 NLS983060:NLS983061 NVO983060:NVO983061 OFK983060:OFK983061 OPG983060:OPG983061 OZC983060:OZC983061 PIY983060:PIY983061 PSU983060:PSU983061 QCQ983060:QCQ983061 QMM983060:QMM983061 QWI983060:QWI983061 RGE983060:RGE983061 RQA983060:RQA983061 RZW983060:RZW983061 SJS983060:SJS983061 STO983060:STO983061 TDK983060:TDK983061 TNG983060:TNG983061 TXC983060:TXC983061 UGY983060:UGY983061 UQU983060:UQU983061 VAQ983060:VAQ983061 VKM983060:VKM983061 VUI983060:VUI983061 WEE983060:WEE983061 WOA983060:WOA983061 T24:T25 LM24:LM25 VI24:VI25 AFE24:AFE25 APA24:APA25 AYW24:AYW25 BIS24:BIS25 BSO24:BSO25 CCK24:CCK25 CMG24:CMG25 CWC24:CWC25 DFY24:DFY25 DPU24:DPU25 DZQ24:DZQ25 EJM24:EJM25 ETI24:ETI25 FDE24:FDE25 FNA24:FNA25 FWW24:FWW25 GGS24:GGS25 GQO24:GQO25 HAK24:HAK25 HKG24:HKG25 HUC24:HUC25 IDY24:IDY25 INU24:INU25 IXQ24:IXQ25 JHM24:JHM25 JRI24:JRI25 KBE24:KBE25 KLA24:KLA25 KUW24:KUW25 LES24:LES25 LOO24:LOO25 LYK24:LYK25 MIG24:MIG25 MSC24:MSC25 NBY24:NBY25 NLU24:NLU25 NVQ24:NVQ25 OFM24:OFM25 OPI24:OPI25 OZE24:OZE25 PJA24:PJA25 PSW24:PSW25 QCS24:QCS25 QMO24:QMO25 QWK24:QWK25 RGG24:RGG25 RQC24:RQC25 RZY24:RZY25 SJU24:SJU25 STQ24:STQ25 TDM24:TDM25 TNI24:TNI25 TXE24:TXE25 UHA24:UHA25 UQW24:UQW25 VAS24:VAS25 VKO24:VKO25 VUK24:VUK25 WEG24:WEG25 WOC24:WOC25 WXY24:WXY25 R24:R25 LK24:LK25 VG24:VG25 AFC24:AFC25 AOY24:AOY25 AYU24:AYU25 BIQ24:BIQ25 BSM24:BSM25 CCI24:CCI25 CME24:CME25 CWA24:CWA25 DFW24:DFW25 DPS24:DPS25 DZO24:DZO25 EJK24:EJK25 ETG24:ETG25 FDC24:FDC25 FMY24:FMY25 FWU24:FWU25 GGQ24:GGQ25 GQM24:GQM25 HAI24:HAI25 HKE24:HKE25 HUA24:HUA25 IDW24:IDW25 INS24:INS25 IXO24:IXO25 JHK24:JHK25 JRG24:JRG25 KBC24:KBC25 KKY24:KKY25 KUU24:KUU25 LEQ24:LEQ25 LOM24:LOM25 LYI24:LYI25 MIE24:MIE25 MSA24:MSA25 NBW24:NBW25 NLS24:NLS25 NVO24:NVO25 OFK24:OFK25 OPG24:OPG25 OZC24:OZC25 PIY24:PIY25 PSU24:PSU25 QCQ24:QCQ25 QMM24:QMM25 QWI24:QWI25 RGE24:RGE25 RQA24:RQA25 RZW24:RZW25 SJS24:SJS25 STO24:STO25 TDK24:TDK25 TNG24:TNG25 TXC24:TXC25 UGY24:UGY25 UQU24:UQU25 VAQ24:VAQ25 VKM24:VKM25 VUI24:VUI25 WEE24:WEE25 WOA24:WOA25 WXW24:WXW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dataValidation allowBlank="1" showInputMessage="1" showErrorMessage="1" prompt="Для выбора выполните двойной щелчок левой клавиши мыши по соответствующей ячейке." sqref="S65556:S65557 LL65556:LL65557 VH65556:VH65557 AFD65556:AFD65557 AOZ65556:AOZ65557 AYV65556:AYV65557 BIR65556:BIR65557 BSN65556:BSN65557 CCJ65556:CCJ65557 CMF65556:CMF65557 CWB65556:CWB65557 DFX65556:DFX65557 DPT65556:DPT65557 DZP65556:DZP65557 EJL65556:EJL65557 ETH65556:ETH65557 FDD65556:FDD65557 FMZ65556:FMZ65557 FWV65556:FWV65557 GGR65556:GGR65557 GQN65556:GQN65557 HAJ65556:HAJ65557 HKF65556:HKF65557 HUB65556:HUB65557 IDX65556:IDX65557 INT65556:INT65557 IXP65556:IXP65557 JHL65556:JHL65557 JRH65556:JRH65557 KBD65556:KBD65557 KKZ65556:KKZ65557 KUV65556:KUV65557 LER65556:LER65557 LON65556:LON65557 LYJ65556:LYJ65557 MIF65556:MIF65557 MSB65556:MSB65557 NBX65556:NBX65557 NLT65556:NLT65557 NVP65556:NVP65557 OFL65556:OFL65557 OPH65556:OPH65557 OZD65556:OZD65557 PIZ65556:PIZ65557 PSV65556:PSV65557 QCR65556:QCR65557 QMN65556:QMN65557 QWJ65556:QWJ65557 RGF65556:RGF65557 RQB65556:RQB65557 RZX65556:RZX65557 SJT65556:SJT65557 STP65556:STP65557 TDL65556:TDL65557 TNH65556:TNH65557 TXD65556:TXD65557 UGZ65556:UGZ65557 UQV65556:UQV65557 VAR65556:VAR65557 VKN65556:VKN65557 VUJ65556:VUJ65557 WEF65556:WEF65557 WOB65556:WOB65557 WXX65556:WXX65557 S131092:S131093 LL131092:LL131093 VH131092:VH131093 AFD131092:AFD131093 AOZ131092:AOZ131093 AYV131092:AYV131093 BIR131092:BIR131093 BSN131092:BSN131093 CCJ131092:CCJ131093 CMF131092:CMF131093 CWB131092:CWB131093 DFX131092:DFX131093 DPT131092:DPT131093 DZP131092:DZP131093 EJL131092:EJL131093 ETH131092:ETH131093 FDD131092:FDD131093 FMZ131092:FMZ131093 FWV131092:FWV131093 GGR131092:GGR131093 GQN131092:GQN131093 HAJ131092:HAJ131093 HKF131092:HKF131093 HUB131092:HUB131093 IDX131092:IDX131093 INT131092:INT131093 IXP131092:IXP131093 JHL131092:JHL131093 JRH131092:JRH131093 KBD131092:KBD131093 KKZ131092:KKZ131093 KUV131092:KUV131093 LER131092:LER131093 LON131092:LON131093 LYJ131092:LYJ131093 MIF131092:MIF131093 MSB131092:MSB131093 NBX131092:NBX131093 NLT131092:NLT131093 NVP131092:NVP131093 OFL131092:OFL131093 OPH131092:OPH131093 OZD131092:OZD131093 PIZ131092:PIZ131093 PSV131092:PSV131093 QCR131092:QCR131093 QMN131092:QMN131093 QWJ131092:QWJ131093 RGF131092:RGF131093 RQB131092:RQB131093 RZX131092:RZX131093 SJT131092:SJT131093 STP131092:STP131093 TDL131092:TDL131093 TNH131092:TNH131093 TXD131092:TXD131093 UGZ131092:UGZ131093 UQV131092:UQV131093 VAR131092:VAR131093 VKN131092:VKN131093 VUJ131092:VUJ131093 WEF131092:WEF131093 WOB131092:WOB131093 WXX131092:WXX131093 S196628:S196629 LL196628:LL196629 VH196628:VH196629 AFD196628:AFD196629 AOZ196628:AOZ196629 AYV196628:AYV196629 BIR196628:BIR196629 BSN196628:BSN196629 CCJ196628:CCJ196629 CMF196628:CMF196629 CWB196628:CWB196629 DFX196628:DFX196629 DPT196628:DPT196629 DZP196628:DZP196629 EJL196628:EJL196629 ETH196628:ETH196629 FDD196628:FDD196629 FMZ196628:FMZ196629 FWV196628:FWV196629 GGR196628:GGR196629 GQN196628:GQN196629 HAJ196628:HAJ196629 HKF196628:HKF196629 HUB196628:HUB196629 IDX196628:IDX196629 INT196628:INT196629 IXP196628:IXP196629 JHL196628:JHL196629 JRH196628:JRH196629 KBD196628:KBD196629 KKZ196628:KKZ196629 KUV196628:KUV196629 LER196628:LER196629 LON196628:LON196629 LYJ196628:LYJ196629 MIF196628:MIF196629 MSB196628:MSB196629 NBX196628:NBX196629 NLT196628:NLT196629 NVP196628:NVP196629 OFL196628:OFL196629 OPH196628:OPH196629 OZD196628:OZD196629 PIZ196628:PIZ196629 PSV196628:PSV196629 QCR196628:QCR196629 QMN196628:QMN196629 QWJ196628:QWJ196629 RGF196628:RGF196629 RQB196628:RQB196629 RZX196628:RZX196629 SJT196628:SJT196629 STP196628:STP196629 TDL196628:TDL196629 TNH196628:TNH196629 TXD196628:TXD196629 UGZ196628:UGZ196629 UQV196628:UQV196629 VAR196628:VAR196629 VKN196628:VKN196629 VUJ196628:VUJ196629 WEF196628:WEF196629 WOB196628:WOB196629 WXX196628:WXX196629 S262164:S262165 LL262164:LL262165 VH262164:VH262165 AFD262164:AFD262165 AOZ262164:AOZ262165 AYV262164:AYV262165 BIR262164:BIR262165 BSN262164:BSN262165 CCJ262164:CCJ262165 CMF262164:CMF262165 CWB262164:CWB262165 DFX262164:DFX262165 DPT262164:DPT262165 DZP262164:DZP262165 EJL262164:EJL262165 ETH262164:ETH262165 FDD262164:FDD262165 FMZ262164:FMZ262165 FWV262164:FWV262165 GGR262164:GGR262165 GQN262164:GQN262165 HAJ262164:HAJ262165 HKF262164:HKF262165 HUB262164:HUB262165 IDX262164:IDX262165 INT262164:INT262165 IXP262164:IXP262165 JHL262164:JHL262165 JRH262164:JRH262165 KBD262164:KBD262165 KKZ262164:KKZ262165 KUV262164:KUV262165 LER262164:LER262165 LON262164:LON262165 LYJ262164:LYJ262165 MIF262164:MIF262165 MSB262164:MSB262165 NBX262164:NBX262165 NLT262164:NLT262165 NVP262164:NVP262165 OFL262164:OFL262165 OPH262164:OPH262165 OZD262164:OZD262165 PIZ262164:PIZ262165 PSV262164:PSV262165 QCR262164:QCR262165 QMN262164:QMN262165 QWJ262164:QWJ262165 RGF262164:RGF262165 RQB262164:RQB262165 RZX262164:RZX262165 SJT262164:SJT262165 STP262164:STP262165 TDL262164:TDL262165 TNH262164:TNH262165 TXD262164:TXD262165 UGZ262164:UGZ262165 UQV262164:UQV262165 VAR262164:VAR262165 VKN262164:VKN262165 VUJ262164:VUJ262165 WEF262164:WEF262165 WOB262164:WOB262165 WXX262164:WXX262165 S327700:S327701 LL327700:LL327701 VH327700:VH327701 AFD327700:AFD327701 AOZ327700:AOZ327701 AYV327700:AYV327701 BIR327700:BIR327701 BSN327700:BSN327701 CCJ327700:CCJ327701 CMF327700:CMF327701 CWB327700:CWB327701 DFX327700:DFX327701 DPT327700:DPT327701 DZP327700:DZP327701 EJL327700:EJL327701 ETH327700:ETH327701 FDD327700:FDD327701 FMZ327700:FMZ327701 FWV327700:FWV327701 GGR327700:GGR327701 GQN327700:GQN327701 HAJ327700:HAJ327701 HKF327700:HKF327701 HUB327700:HUB327701 IDX327700:IDX327701 INT327700:INT327701 IXP327700:IXP327701 JHL327700:JHL327701 JRH327700:JRH327701 KBD327700:KBD327701 KKZ327700:KKZ327701 KUV327700:KUV327701 LER327700:LER327701 LON327700:LON327701 LYJ327700:LYJ327701 MIF327700:MIF327701 MSB327700:MSB327701 NBX327700:NBX327701 NLT327700:NLT327701 NVP327700:NVP327701 OFL327700:OFL327701 OPH327700:OPH327701 OZD327700:OZD327701 PIZ327700:PIZ327701 PSV327700:PSV327701 QCR327700:QCR327701 QMN327700:QMN327701 QWJ327700:QWJ327701 RGF327700:RGF327701 RQB327700:RQB327701 RZX327700:RZX327701 SJT327700:SJT327701 STP327700:STP327701 TDL327700:TDL327701 TNH327700:TNH327701 TXD327700:TXD327701 UGZ327700:UGZ327701 UQV327700:UQV327701 VAR327700:VAR327701 VKN327700:VKN327701 VUJ327700:VUJ327701 WEF327700:WEF327701 WOB327700:WOB327701 WXX327700:WXX327701 S393236:S393237 LL393236:LL393237 VH393236:VH393237 AFD393236:AFD393237 AOZ393236:AOZ393237 AYV393236:AYV393237 BIR393236:BIR393237 BSN393236:BSN393237 CCJ393236:CCJ393237 CMF393236:CMF393237 CWB393236:CWB393237 DFX393236:DFX393237 DPT393236:DPT393237 DZP393236:DZP393237 EJL393236:EJL393237 ETH393236:ETH393237 FDD393236:FDD393237 FMZ393236:FMZ393237 FWV393236:FWV393237 GGR393236:GGR393237 GQN393236:GQN393237 HAJ393236:HAJ393237 HKF393236:HKF393237 HUB393236:HUB393237 IDX393236:IDX393237 INT393236:INT393237 IXP393236:IXP393237 JHL393236:JHL393237 JRH393236:JRH393237 KBD393236:KBD393237 KKZ393236:KKZ393237 KUV393236:KUV393237 LER393236:LER393237 LON393236:LON393237 LYJ393236:LYJ393237 MIF393236:MIF393237 MSB393236:MSB393237 NBX393236:NBX393237 NLT393236:NLT393237 NVP393236:NVP393237 OFL393236:OFL393237 OPH393236:OPH393237 OZD393236:OZD393237 PIZ393236:PIZ393237 PSV393236:PSV393237 QCR393236:QCR393237 QMN393236:QMN393237 QWJ393236:QWJ393237 RGF393236:RGF393237 RQB393236:RQB393237 RZX393236:RZX393237 SJT393236:SJT393237 STP393236:STP393237 TDL393236:TDL393237 TNH393236:TNH393237 TXD393236:TXD393237 UGZ393236:UGZ393237 UQV393236:UQV393237 VAR393236:VAR393237 VKN393236:VKN393237 VUJ393236:VUJ393237 WEF393236:WEF393237 WOB393236:WOB393237 WXX393236:WXX393237 S458772:S458773 LL458772:LL458773 VH458772:VH458773 AFD458772:AFD458773 AOZ458772:AOZ458773 AYV458772:AYV458773 BIR458772:BIR458773 BSN458772:BSN458773 CCJ458772:CCJ458773 CMF458772:CMF458773 CWB458772:CWB458773 DFX458772:DFX458773 DPT458772:DPT458773 DZP458772:DZP458773 EJL458772:EJL458773 ETH458772:ETH458773 FDD458772:FDD458773 FMZ458772:FMZ458773 FWV458772:FWV458773 GGR458772:GGR458773 GQN458772:GQN458773 HAJ458772:HAJ458773 HKF458772:HKF458773 HUB458772:HUB458773 IDX458772:IDX458773 INT458772:INT458773 IXP458772:IXP458773 JHL458772:JHL458773 JRH458772:JRH458773 KBD458772:KBD458773 KKZ458772:KKZ458773 KUV458772:KUV458773 LER458772:LER458773 LON458772:LON458773 LYJ458772:LYJ458773 MIF458772:MIF458773 MSB458772:MSB458773 NBX458772:NBX458773 NLT458772:NLT458773 NVP458772:NVP458773 OFL458772:OFL458773 OPH458772:OPH458773 OZD458772:OZD458773 PIZ458772:PIZ458773 PSV458772:PSV458773 QCR458772:QCR458773 QMN458772:QMN458773 QWJ458772:QWJ458773 RGF458772:RGF458773 RQB458772:RQB458773 RZX458772:RZX458773 SJT458772:SJT458773 STP458772:STP458773 TDL458772:TDL458773 TNH458772:TNH458773 TXD458772:TXD458773 UGZ458772:UGZ458773 UQV458772:UQV458773 VAR458772:VAR458773 VKN458772:VKN458773 VUJ458772:VUJ458773 WEF458772:WEF458773 WOB458772:WOB458773 WXX458772:WXX458773 S524308:S524309 LL524308:LL524309 VH524308:VH524309 AFD524308:AFD524309 AOZ524308:AOZ524309 AYV524308:AYV524309 BIR524308:BIR524309 BSN524308:BSN524309 CCJ524308:CCJ524309 CMF524308:CMF524309 CWB524308:CWB524309 DFX524308:DFX524309 DPT524308:DPT524309 DZP524308:DZP524309 EJL524308:EJL524309 ETH524308:ETH524309 FDD524308:FDD524309 FMZ524308:FMZ524309 FWV524308:FWV524309 GGR524308:GGR524309 GQN524308:GQN524309 HAJ524308:HAJ524309 HKF524308:HKF524309 HUB524308:HUB524309 IDX524308:IDX524309 INT524308:INT524309 IXP524308:IXP524309 JHL524308:JHL524309 JRH524308:JRH524309 KBD524308:KBD524309 KKZ524308:KKZ524309 KUV524308:KUV524309 LER524308:LER524309 LON524308:LON524309 LYJ524308:LYJ524309 MIF524308:MIF524309 MSB524308:MSB524309 NBX524308:NBX524309 NLT524308:NLT524309 NVP524308:NVP524309 OFL524308:OFL524309 OPH524308:OPH524309 OZD524308:OZD524309 PIZ524308:PIZ524309 PSV524308:PSV524309 QCR524308:QCR524309 QMN524308:QMN524309 QWJ524308:QWJ524309 RGF524308:RGF524309 RQB524308:RQB524309 RZX524308:RZX524309 SJT524308:SJT524309 STP524308:STP524309 TDL524308:TDL524309 TNH524308:TNH524309 TXD524308:TXD524309 UGZ524308:UGZ524309 UQV524308:UQV524309 VAR524308:VAR524309 VKN524308:VKN524309 VUJ524308:VUJ524309 WEF524308:WEF524309 WOB524308:WOB524309 WXX524308:WXX524309 S589844:S589845 LL589844:LL589845 VH589844:VH589845 AFD589844:AFD589845 AOZ589844:AOZ589845 AYV589844:AYV589845 BIR589844:BIR589845 BSN589844:BSN589845 CCJ589844:CCJ589845 CMF589844:CMF589845 CWB589844:CWB589845 DFX589844:DFX589845 DPT589844:DPT589845 DZP589844:DZP589845 EJL589844:EJL589845 ETH589844:ETH589845 FDD589844:FDD589845 FMZ589844:FMZ589845 FWV589844:FWV589845 GGR589844:GGR589845 GQN589844:GQN589845 HAJ589844:HAJ589845 HKF589844:HKF589845 HUB589844:HUB589845 IDX589844:IDX589845 INT589844:INT589845 IXP589844:IXP589845 JHL589844:JHL589845 JRH589844:JRH589845 KBD589844:KBD589845 KKZ589844:KKZ589845 KUV589844:KUV589845 LER589844:LER589845 LON589844:LON589845 LYJ589844:LYJ589845 MIF589844:MIF589845 MSB589844:MSB589845 NBX589844:NBX589845 NLT589844:NLT589845 NVP589844:NVP589845 OFL589844:OFL589845 OPH589844:OPH589845 OZD589844:OZD589845 PIZ589844:PIZ589845 PSV589844:PSV589845 QCR589844:QCR589845 QMN589844:QMN589845 QWJ589844:QWJ589845 RGF589844:RGF589845 RQB589844:RQB589845 RZX589844:RZX589845 SJT589844:SJT589845 STP589844:STP589845 TDL589844:TDL589845 TNH589844:TNH589845 TXD589844:TXD589845 UGZ589844:UGZ589845 UQV589844:UQV589845 VAR589844:VAR589845 VKN589844:VKN589845 VUJ589844:VUJ589845 WEF589844:WEF589845 WOB589844:WOB589845 WXX589844:WXX589845 S655380:S655381 LL655380:LL655381 VH655380:VH655381 AFD655380:AFD655381 AOZ655380:AOZ655381 AYV655380:AYV655381 BIR655380:BIR655381 BSN655380:BSN655381 CCJ655380:CCJ655381 CMF655380:CMF655381 CWB655380:CWB655381 DFX655380:DFX655381 DPT655380:DPT655381 DZP655380:DZP655381 EJL655380:EJL655381 ETH655380:ETH655381 FDD655380:FDD655381 FMZ655380:FMZ655381 FWV655380:FWV655381 GGR655380:GGR655381 GQN655380:GQN655381 HAJ655380:HAJ655381 HKF655380:HKF655381 HUB655380:HUB655381 IDX655380:IDX655381 INT655380:INT655381 IXP655380:IXP655381 JHL655380:JHL655381 JRH655380:JRH655381 KBD655380:KBD655381 KKZ655380:KKZ655381 KUV655380:KUV655381 LER655380:LER655381 LON655380:LON655381 LYJ655380:LYJ655381 MIF655380:MIF655381 MSB655380:MSB655381 NBX655380:NBX655381 NLT655380:NLT655381 NVP655380:NVP655381 OFL655380:OFL655381 OPH655380:OPH655381 OZD655380:OZD655381 PIZ655380:PIZ655381 PSV655380:PSV655381 QCR655380:QCR655381 QMN655380:QMN655381 QWJ655380:QWJ655381 RGF655380:RGF655381 RQB655380:RQB655381 RZX655380:RZX655381 SJT655380:SJT655381 STP655380:STP655381 TDL655380:TDL655381 TNH655380:TNH655381 TXD655380:TXD655381 UGZ655380:UGZ655381 UQV655380:UQV655381 VAR655380:VAR655381 VKN655380:VKN655381 VUJ655380:VUJ655381 WEF655380:WEF655381 WOB655380:WOB655381 WXX655380:WXX655381 S720916:S720917 LL720916:LL720917 VH720916:VH720917 AFD720916:AFD720917 AOZ720916:AOZ720917 AYV720916:AYV720917 BIR720916:BIR720917 BSN720916:BSN720917 CCJ720916:CCJ720917 CMF720916:CMF720917 CWB720916:CWB720917 DFX720916:DFX720917 DPT720916:DPT720917 DZP720916:DZP720917 EJL720916:EJL720917 ETH720916:ETH720917 FDD720916:FDD720917 FMZ720916:FMZ720917 FWV720916:FWV720917 GGR720916:GGR720917 GQN720916:GQN720917 HAJ720916:HAJ720917 HKF720916:HKF720917 HUB720916:HUB720917 IDX720916:IDX720917 INT720916:INT720917 IXP720916:IXP720917 JHL720916:JHL720917 JRH720916:JRH720917 KBD720916:KBD720917 KKZ720916:KKZ720917 KUV720916:KUV720917 LER720916:LER720917 LON720916:LON720917 LYJ720916:LYJ720917 MIF720916:MIF720917 MSB720916:MSB720917 NBX720916:NBX720917 NLT720916:NLT720917 NVP720916:NVP720917 OFL720916:OFL720917 OPH720916:OPH720917 OZD720916:OZD720917 PIZ720916:PIZ720917 PSV720916:PSV720917 QCR720916:QCR720917 QMN720916:QMN720917 QWJ720916:QWJ720917 RGF720916:RGF720917 RQB720916:RQB720917 RZX720916:RZX720917 SJT720916:SJT720917 STP720916:STP720917 TDL720916:TDL720917 TNH720916:TNH720917 TXD720916:TXD720917 UGZ720916:UGZ720917 UQV720916:UQV720917 VAR720916:VAR720917 VKN720916:VKN720917 VUJ720916:VUJ720917 WEF720916:WEF720917 WOB720916:WOB720917 WXX720916:WXX720917 S786452:S786453 LL786452:LL786453 VH786452:VH786453 AFD786452:AFD786453 AOZ786452:AOZ786453 AYV786452:AYV786453 BIR786452:BIR786453 BSN786452:BSN786453 CCJ786452:CCJ786453 CMF786452:CMF786453 CWB786452:CWB786453 DFX786452:DFX786453 DPT786452:DPT786453 DZP786452:DZP786453 EJL786452:EJL786453 ETH786452:ETH786453 FDD786452:FDD786453 FMZ786452:FMZ786453 FWV786452:FWV786453 GGR786452:GGR786453 GQN786452:GQN786453 HAJ786452:HAJ786453 HKF786452:HKF786453 HUB786452:HUB786453 IDX786452:IDX786453 INT786452:INT786453 IXP786452:IXP786453 JHL786452:JHL786453 JRH786452:JRH786453 KBD786452:KBD786453 KKZ786452:KKZ786453 KUV786452:KUV786453 LER786452:LER786453 LON786452:LON786453 LYJ786452:LYJ786453 MIF786452:MIF786453 MSB786452:MSB786453 NBX786452:NBX786453 NLT786452:NLT786453 NVP786452:NVP786453 OFL786452:OFL786453 OPH786452:OPH786453 OZD786452:OZD786453 PIZ786452:PIZ786453 PSV786452:PSV786453 QCR786452:QCR786453 QMN786452:QMN786453 QWJ786452:QWJ786453 RGF786452:RGF786453 RQB786452:RQB786453 RZX786452:RZX786453 SJT786452:SJT786453 STP786452:STP786453 TDL786452:TDL786453 TNH786452:TNH786453 TXD786452:TXD786453 UGZ786452:UGZ786453 UQV786452:UQV786453 VAR786452:VAR786453 VKN786452:VKN786453 VUJ786452:VUJ786453 WEF786452:WEF786453 WOB786452:WOB786453 WXX786452:WXX786453 S851988:S851989 LL851988:LL851989 VH851988:VH851989 AFD851988:AFD851989 AOZ851988:AOZ851989 AYV851988:AYV851989 BIR851988:BIR851989 BSN851988:BSN851989 CCJ851988:CCJ851989 CMF851988:CMF851989 CWB851988:CWB851989 DFX851988:DFX851989 DPT851988:DPT851989 DZP851988:DZP851989 EJL851988:EJL851989 ETH851988:ETH851989 FDD851988:FDD851989 FMZ851988:FMZ851989 FWV851988:FWV851989 GGR851988:GGR851989 GQN851988:GQN851989 HAJ851988:HAJ851989 HKF851988:HKF851989 HUB851988:HUB851989 IDX851988:IDX851989 INT851988:INT851989 IXP851988:IXP851989 JHL851988:JHL851989 JRH851988:JRH851989 KBD851988:KBD851989 KKZ851988:KKZ851989 KUV851988:KUV851989 LER851988:LER851989 LON851988:LON851989 LYJ851988:LYJ851989 MIF851988:MIF851989 MSB851988:MSB851989 NBX851988:NBX851989 NLT851988:NLT851989 NVP851988:NVP851989 OFL851988:OFL851989 OPH851988:OPH851989 OZD851988:OZD851989 PIZ851988:PIZ851989 PSV851988:PSV851989 QCR851988:QCR851989 QMN851988:QMN851989 QWJ851988:QWJ851989 RGF851988:RGF851989 RQB851988:RQB851989 RZX851988:RZX851989 SJT851988:SJT851989 STP851988:STP851989 TDL851988:TDL851989 TNH851988:TNH851989 TXD851988:TXD851989 UGZ851988:UGZ851989 UQV851988:UQV851989 VAR851988:VAR851989 VKN851988:VKN851989 VUJ851988:VUJ851989 WEF851988:WEF851989 WOB851988:WOB851989 WXX851988:WXX851989 S917524:S917525 LL917524:LL917525 VH917524:VH917525 AFD917524:AFD917525 AOZ917524:AOZ917525 AYV917524:AYV917525 BIR917524:BIR917525 BSN917524:BSN917525 CCJ917524:CCJ917525 CMF917524:CMF917525 CWB917524:CWB917525 DFX917524:DFX917525 DPT917524:DPT917525 DZP917524:DZP917525 EJL917524:EJL917525 ETH917524:ETH917525 FDD917524:FDD917525 FMZ917524:FMZ917525 FWV917524:FWV917525 GGR917524:GGR917525 GQN917524:GQN917525 HAJ917524:HAJ917525 HKF917524:HKF917525 HUB917524:HUB917525 IDX917524:IDX917525 INT917524:INT917525 IXP917524:IXP917525 JHL917524:JHL917525 JRH917524:JRH917525 KBD917524:KBD917525 KKZ917524:KKZ917525 KUV917524:KUV917525 LER917524:LER917525 LON917524:LON917525 LYJ917524:LYJ917525 MIF917524:MIF917525 MSB917524:MSB917525 NBX917524:NBX917525 NLT917524:NLT917525 NVP917524:NVP917525 OFL917524:OFL917525 OPH917524:OPH917525 OZD917524:OZD917525 PIZ917524:PIZ917525 PSV917524:PSV917525 QCR917524:QCR917525 QMN917524:QMN917525 QWJ917524:QWJ917525 RGF917524:RGF917525 RQB917524:RQB917525 RZX917524:RZX917525 SJT917524:SJT917525 STP917524:STP917525 TDL917524:TDL917525 TNH917524:TNH917525 TXD917524:TXD917525 UGZ917524:UGZ917525 UQV917524:UQV917525 VAR917524:VAR917525 VKN917524:VKN917525 VUJ917524:VUJ917525 WEF917524:WEF917525 WOB917524:WOB917525 WXX917524:WXX917525 S983060:S983061 LL983060:LL983061 VH983060:VH983061 AFD983060:AFD983061 AOZ983060:AOZ983061 AYV983060:AYV983061 BIR983060:BIR983061 BSN983060:BSN983061 CCJ983060:CCJ983061 CMF983060:CMF983061 CWB983060:CWB983061 DFX983060:DFX983061 DPT983060:DPT983061 DZP983060:DZP983061 EJL983060:EJL983061 ETH983060:ETH983061 FDD983060:FDD983061 FMZ983060:FMZ983061 FWV983060:FWV983061 GGR983060:GGR983061 GQN983060:GQN983061 HAJ983060:HAJ983061 HKF983060:HKF983061 HUB983060:HUB983061 IDX983060:IDX983061 INT983060:INT983061 IXP983060:IXP983061 JHL983060:JHL983061 JRH983060:JRH983061 KBD983060:KBD983061 KKZ983060:KKZ983061 KUV983060:KUV983061 LER983060:LER983061 LON983060:LON983061 LYJ983060:LYJ983061 MIF983060:MIF983061 MSB983060:MSB983061 NBX983060:NBX983061 NLT983060:NLT983061 NVP983060:NVP983061 OFL983060:OFL983061 OPH983060:OPH983061 OZD983060:OZD983061 PIZ983060:PIZ983061 PSV983060:PSV983061 QCR983060:QCR983061 QMN983060:QMN983061 QWJ983060:QWJ983061 RGF983060:RGF983061 RQB983060:RQB983061 RZX983060:RZX983061 SJT983060:SJT983061 STP983060:STP983061 TDL983060:TDL983061 TNH983060:TNH983061 TXD983060:TXD983061 UGZ983060:UGZ983061 UQV983060:UQV983061 VAR983060:VAR983061 VKN983060:VKN983061 VUJ983060:VUJ983061 WEF983060:WEF983061 WOB983060:WOB983061 WXX983060:WXX983061 U393236:U393237 U458772:U458773 LN65556:LN65557 VJ65556:VJ65557 AFF65556:AFF65557 APB65556:APB65557 AYX65556:AYX65557 BIT65556:BIT65557 BSP65556:BSP65557 CCL65556:CCL65557 CMH65556:CMH65557 CWD65556:CWD65557 DFZ65556:DFZ65557 DPV65556:DPV65557 DZR65556:DZR65557 EJN65556:EJN65557 ETJ65556:ETJ65557 FDF65556:FDF65557 FNB65556:FNB65557 FWX65556:FWX65557 GGT65556:GGT65557 GQP65556:GQP65557 HAL65556:HAL65557 HKH65556:HKH65557 HUD65556:HUD65557 IDZ65556:IDZ65557 INV65556:INV65557 IXR65556:IXR65557 JHN65556:JHN65557 JRJ65556:JRJ65557 KBF65556:KBF65557 KLB65556:KLB65557 KUX65556:KUX65557 LET65556:LET65557 LOP65556:LOP65557 LYL65556:LYL65557 MIH65556:MIH65557 MSD65556:MSD65557 NBZ65556:NBZ65557 NLV65556:NLV65557 NVR65556:NVR65557 OFN65556:OFN65557 OPJ65556:OPJ65557 OZF65556:OZF65557 PJB65556:PJB65557 PSX65556:PSX65557 QCT65556:QCT65557 QMP65556:QMP65557 QWL65556:QWL65557 RGH65556:RGH65557 RQD65556:RQD65557 RZZ65556:RZZ65557 SJV65556:SJV65557 STR65556:STR65557 TDN65556:TDN65557 TNJ65556:TNJ65557 TXF65556:TXF65557 UHB65556:UHB65557 UQX65556:UQX65557 VAT65556:VAT65557 VKP65556:VKP65557 VUL65556:VUL65557 WEH65556:WEH65557 WOD65556:WOD65557 WXZ65556:WXZ65557 U524308:U524309 LN131092:LN131093 VJ131092:VJ131093 AFF131092:AFF131093 APB131092:APB131093 AYX131092:AYX131093 BIT131092:BIT131093 BSP131092:BSP131093 CCL131092:CCL131093 CMH131092:CMH131093 CWD131092:CWD131093 DFZ131092:DFZ131093 DPV131092:DPV131093 DZR131092:DZR131093 EJN131092:EJN131093 ETJ131092:ETJ131093 FDF131092:FDF131093 FNB131092:FNB131093 FWX131092:FWX131093 GGT131092:GGT131093 GQP131092:GQP131093 HAL131092:HAL131093 HKH131092:HKH131093 HUD131092:HUD131093 IDZ131092:IDZ131093 INV131092:INV131093 IXR131092:IXR131093 JHN131092:JHN131093 JRJ131092:JRJ131093 KBF131092:KBF131093 KLB131092:KLB131093 KUX131092:KUX131093 LET131092:LET131093 LOP131092:LOP131093 LYL131092:LYL131093 MIH131092:MIH131093 MSD131092:MSD131093 NBZ131092:NBZ131093 NLV131092:NLV131093 NVR131092:NVR131093 OFN131092:OFN131093 OPJ131092:OPJ131093 OZF131092:OZF131093 PJB131092:PJB131093 PSX131092:PSX131093 QCT131092:QCT131093 QMP131092:QMP131093 QWL131092:QWL131093 RGH131092:RGH131093 RQD131092:RQD131093 RZZ131092:RZZ131093 SJV131092:SJV131093 STR131092:STR131093 TDN131092:TDN131093 TNJ131092:TNJ131093 TXF131092:TXF131093 UHB131092:UHB131093 UQX131092:UQX131093 VAT131092:VAT131093 VKP131092:VKP131093 VUL131092:VUL131093 WEH131092:WEH131093 WOD131092:WOD131093 WXZ131092:WXZ131093 U589844:U589845 LN196628:LN196629 VJ196628:VJ196629 AFF196628:AFF196629 APB196628:APB196629 AYX196628:AYX196629 BIT196628:BIT196629 BSP196628:BSP196629 CCL196628:CCL196629 CMH196628:CMH196629 CWD196628:CWD196629 DFZ196628:DFZ196629 DPV196628:DPV196629 DZR196628:DZR196629 EJN196628:EJN196629 ETJ196628:ETJ196629 FDF196628:FDF196629 FNB196628:FNB196629 FWX196628:FWX196629 GGT196628:GGT196629 GQP196628:GQP196629 HAL196628:HAL196629 HKH196628:HKH196629 HUD196628:HUD196629 IDZ196628:IDZ196629 INV196628:INV196629 IXR196628:IXR196629 JHN196628:JHN196629 JRJ196628:JRJ196629 KBF196628:KBF196629 KLB196628:KLB196629 KUX196628:KUX196629 LET196628:LET196629 LOP196628:LOP196629 LYL196628:LYL196629 MIH196628:MIH196629 MSD196628:MSD196629 NBZ196628:NBZ196629 NLV196628:NLV196629 NVR196628:NVR196629 OFN196628:OFN196629 OPJ196628:OPJ196629 OZF196628:OZF196629 PJB196628:PJB196629 PSX196628:PSX196629 QCT196628:QCT196629 QMP196628:QMP196629 QWL196628:QWL196629 RGH196628:RGH196629 RQD196628:RQD196629 RZZ196628:RZZ196629 SJV196628:SJV196629 STR196628:STR196629 TDN196628:TDN196629 TNJ196628:TNJ196629 TXF196628:TXF196629 UHB196628:UHB196629 UQX196628:UQX196629 VAT196628:VAT196629 VKP196628:VKP196629 VUL196628:VUL196629 WEH196628:WEH196629 WOD196628:WOD196629 WXZ196628:WXZ196629 U655380:U655381 LN262164:LN262165 VJ262164:VJ262165 AFF262164:AFF262165 APB262164:APB262165 AYX262164:AYX262165 BIT262164:BIT262165 BSP262164:BSP262165 CCL262164:CCL262165 CMH262164:CMH262165 CWD262164:CWD262165 DFZ262164:DFZ262165 DPV262164:DPV262165 DZR262164:DZR262165 EJN262164:EJN262165 ETJ262164:ETJ262165 FDF262164:FDF262165 FNB262164:FNB262165 FWX262164:FWX262165 GGT262164:GGT262165 GQP262164:GQP262165 HAL262164:HAL262165 HKH262164:HKH262165 HUD262164:HUD262165 IDZ262164:IDZ262165 INV262164:INV262165 IXR262164:IXR262165 JHN262164:JHN262165 JRJ262164:JRJ262165 KBF262164:KBF262165 KLB262164:KLB262165 KUX262164:KUX262165 LET262164:LET262165 LOP262164:LOP262165 LYL262164:LYL262165 MIH262164:MIH262165 MSD262164:MSD262165 NBZ262164:NBZ262165 NLV262164:NLV262165 NVR262164:NVR262165 OFN262164:OFN262165 OPJ262164:OPJ262165 OZF262164:OZF262165 PJB262164:PJB262165 PSX262164:PSX262165 QCT262164:QCT262165 QMP262164:QMP262165 QWL262164:QWL262165 RGH262164:RGH262165 RQD262164:RQD262165 RZZ262164:RZZ262165 SJV262164:SJV262165 STR262164:STR262165 TDN262164:TDN262165 TNJ262164:TNJ262165 TXF262164:TXF262165 UHB262164:UHB262165 UQX262164:UQX262165 VAT262164:VAT262165 VKP262164:VKP262165 VUL262164:VUL262165 WEH262164:WEH262165 WOD262164:WOD262165 WXZ262164:WXZ262165 U720916:U720917 LN327700:LN327701 VJ327700:VJ327701 AFF327700:AFF327701 APB327700:APB327701 AYX327700:AYX327701 BIT327700:BIT327701 BSP327700:BSP327701 CCL327700:CCL327701 CMH327700:CMH327701 CWD327700:CWD327701 DFZ327700:DFZ327701 DPV327700:DPV327701 DZR327700:DZR327701 EJN327700:EJN327701 ETJ327700:ETJ327701 FDF327700:FDF327701 FNB327700:FNB327701 FWX327700:FWX327701 GGT327700:GGT327701 GQP327700:GQP327701 HAL327700:HAL327701 HKH327700:HKH327701 HUD327700:HUD327701 IDZ327700:IDZ327701 INV327700:INV327701 IXR327700:IXR327701 JHN327700:JHN327701 JRJ327700:JRJ327701 KBF327700:KBF327701 KLB327700:KLB327701 KUX327700:KUX327701 LET327700:LET327701 LOP327700:LOP327701 LYL327700:LYL327701 MIH327700:MIH327701 MSD327700:MSD327701 NBZ327700:NBZ327701 NLV327700:NLV327701 NVR327700:NVR327701 OFN327700:OFN327701 OPJ327700:OPJ327701 OZF327700:OZF327701 PJB327700:PJB327701 PSX327700:PSX327701 QCT327700:QCT327701 QMP327700:QMP327701 QWL327700:QWL327701 RGH327700:RGH327701 RQD327700:RQD327701 RZZ327700:RZZ327701 SJV327700:SJV327701 STR327700:STR327701 TDN327700:TDN327701 TNJ327700:TNJ327701 TXF327700:TXF327701 UHB327700:UHB327701 UQX327700:UQX327701 VAT327700:VAT327701 VKP327700:VKP327701 VUL327700:VUL327701 WEH327700:WEH327701 WOD327700:WOD327701 WXZ327700:WXZ327701 U786452:U786453 LN393236:LN393237 VJ393236:VJ393237 AFF393236:AFF393237 APB393236:APB393237 AYX393236:AYX393237 BIT393236:BIT393237 BSP393236:BSP393237 CCL393236:CCL393237 CMH393236:CMH393237 CWD393236:CWD393237 DFZ393236:DFZ393237 DPV393236:DPV393237 DZR393236:DZR393237 EJN393236:EJN393237 ETJ393236:ETJ393237 FDF393236:FDF393237 FNB393236:FNB393237 FWX393236:FWX393237 GGT393236:GGT393237 GQP393236:GQP393237 HAL393236:HAL393237 HKH393236:HKH393237 HUD393236:HUD393237 IDZ393236:IDZ393237 INV393236:INV393237 IXR393236:IXR393237 JHN393236:JHN393237 JRJ393236:JRJ393237 KBF393236:KBF393237 KLB393236:KLB393237 KUX393236:KUX393237 LET393236:LET393237 LOP393236:LOP393237 LYL393236:LYL393237 MIH393236:MIH393237 MSD393236:MSD393237 NBZ393236:NBZ393237 NLV393236:NLV393237 NVR393236:NVR393237 OFN393236:OFN393237 OPJ393236:OPJ393237 OZF393236:OZF393237 PJB393236:PJB393237 PSX393236:PSX393237 QCT393236:QCT393237 QMP393236:QMP393237 QWL393236:QWL393237 RGH393236:RGH393237 RQD393236:RQD393237 RZZ393236:RZZ393237 SJV393236:SJV393237 STR393236:STR393237 TDN393236:TDN393237 TNJ393236:TNJ393237 TXF393236:TXF393237 UHB393236:UHB393237 UQX393236:UQX393237 VAT393236:VAT393237 VKP393236:VKP393237 VUL393236:VUL393237 WEH393236:WEH393237 WOD393236:WOD393237 WXZ393236:WXZ393237 U851988:U851989 LN458772:LN458773 VJ458772:VJ458773 AFF458772:AFF458773 APB458772:APB458773 AYX458772:AYX458773 BIT458772:BIT458773 BSP458772:BSP458773 CCL458772:CCL458773 CMH458772:CMH458773 CWD458772:CWD458773 DFZ458772:DFZ458773 DPV458772:DPV458773 DZR458772:DZR458773 EJN458772:EJN458773 ETJ458772:ETJ458773 FDF458772:FDF458773 FNB458772:FNB458773 FWX458772:FWX458773 GGT458772:GGT458773 GQP458772:GQP458773 HAL458772:HAL458773 HKH458772:HKH458773 HUD458772:HUD458773 IDZ458772:IDZ458773 INV458772:INV458773 IXR458772:IXR458773 JHN458772:JHN458773 JRJ458772:JRJ458773 KBF458772:KBF458773 KLB458772:KLB458773 KUX458772:KUX458773 LET458772:LET458773 LOP458772:LOP458773 LYL458772:LYL458773 MIH458772:MIH458773 MSD458772:MSD458773 NBZ458772:NBZ458773 NLV458772:NLV458773 NVR458772:NVR458773 OFN458772:OFN458773 OPJ458772:OPJ458773 OZF458772:OZF458773 PJB458772:PJB458773 PSX458772:PSX458773 QCT458772:QCT458773 QMP458772:QMP458773 QWL458772:QWL458773 RGH458772:RGH458773 RQD458772:RQD458773 RZZ458772:RZZ458773 SJV458772:SJV458773 STR458772:STR458773 TDN458772:TDN458773 TNJ458772:TNJ458773 TXF458772:TXF458773 UHB458772:UHB458773 UQX458772:UQX458773 VAT458772:VAT458773 VKP458772:VKP458773 VUL458772:VUL458773 WEH458772:WEH458773 WOD458772:WOD458773 WXZ458772:WXZ458773 U917524:U917525 LN524308:LN524309 VJ524308:VJ524309 AFF524308:AFF524309 APB524308:APB524309 AYX524308:AYX524309 BIT524308:BIT524309 BSP524308:BSP524309 CCL524308:CCL524309 CMH524308:CMH524309 CWD524308:CWD524309 DFZ524308:DFZ524309 DPV524308:DPV524309 DZR524308:DZR524309 EJN524308:EJN524309 ETJ524308:ETJ524309 FDF524308:FDF524309 FNB524308:FNB524309 FWX524308:FWX524309 GGT524308:GGT524309 GQP524308:GQP524309 HAL524308:HAL524309 HKH524308:HKH524309 HUD524308:HUD524309 IDZ524308:IDZ524309 INV524308:INV524309 IXR524308:IXR524309 JHN524308:JHN524309 JRJ524308:JRJ524309 KBF524308:KBF524309 KLB524308:KLB524309 KUX524308:KUX524309 LET524308:LET524309 LOP524308:LOP524309 LYL524308:LYL524309 MIH524308:MIH524309 MSD524308:MSD524309 NBZ524308:NBZ524309 NLV524308:NLV524309 NVR524308:NVR524309 OFN524308:OFN524309 OPJ524308:OPJ524309 OZF524308:OZF524309 PJB524308:PJB524309 PSX524308:PSX524309 QCT524308:QCT524309 QMP524308:QMP524309 QWL524308:QWL524309 RGH524308:RGH524309 RQD524308:RQD524309 RZZ524308:RZZ524309 SJV524308:SJV524309 STR524308:STR524309 TDN524308:TDN524309 TNJ524308:TNJ524309 TXF524308:TXF524309 UHB524308:UHB524309 UQX524308:UQX524309 VAT524308:VAT524309 VKP524308:VKP524309 VUL524308:VUL524309 WEH524308:WEH524309 WOD524308:WOD524309 WXZ524308:WXZ524309 U983060:U983061 LN589844:LN589845 VJ589844:VJ589845 AFF589844:AFF589845 APB589844:APB589845 AYX589844:AYX589845 BIT589844:BIT589845 BSP589844:BSP589845 CCL589844:CCL589845 CMH589844:CMH589845 CWD589844:CWD589845 DFZ589844:DFZ589845 DPV589844:DPV589845 DZR589844:DZR589845 EJN589844:EJN589845 ETJ589844:ETJ589845 FDF589844:FDF589845 FNB589844:FNB589845 FWX589844:FWX589845 GGT589844:GGT589845 GQP589844:GQP589845 HAL589844:HAL589845 HKH589844:HKH589845 HUD589844:HUD589845 IDZ589844:IDZ589845 INV589844:INV589845 IXR589844:IXR589845 JHN589844:JHN589845 JRJ589844:JRJ589845 KBF589844:KBF589845 KLB589844:KLB589845 KUX589844:KUX589845 LET589844:LET589845 LOP589844:LOP589845 LYL589844:LYL589845 MIH589844:MIH589845 MSD589844:MSD589845 NBZ589844:NBZ589845 NLV589844:NLV589845 NVR589844:NVR589845 OFN589844:OFN589845 OPJ589844:OPJ589845 OZF589844:OZF589845 PJB589844:PJB589845 PSX589844:PSX589845 QCT589844:QCT589845 QMP589844:QMP589845 QWL589844:QWL589845 RGH589844:RGH589845 RQD589844:RQD589845 RZZ589844:RZZ589845 SJV589844:SJV589845 STR589844:STR589845 TDN589844:TDN589845 TNJ589844:TNJ589845 TXF589844:TXF589845 UHB589844:UHB589845 UQX589844:UQX589845 VAT589844:VAT589845 VKP589844:VKP589845 VUL589844:VUL589845 WEH589844:WEH589845 WOD589844:WOD589845 WXZ589844:WXZ589845 U65556:U65557 LN655380:LN655381 VJ655380:VJ655381 AFF655380:AFF655381 APB655380:APB655381 AYX655380:AYX655381 BIT655380:BIT655381 BSP655380:BSP655381 CCL655380:CCL655381 CMH655380:CMH655381 CWD655380:CWD655381 DFZ655380:DFZ655381 DPV655380:DPV655381 DZR655380:DZR655381 EJN655380:EJN655381 ETJ655380:ETJ655381 FDF655380:FDF655381 FNB655380:FNB655381 FWX655380:FWX655381 GGT655380:GGT655381 GQP655380:GQP655381 HAL655380:HAL655381 HKH655380:HKH655381 HUD655380:HUD655381 IDZ655380:IDZ655381 INV655380:INV655381 IXR655380:IXR655381 JHN655380:JHN655381 JRJ655380:JRJ655381 KBF655380:KBF655381 KLB655380:KLB655381 KUX655380:KUX655381 LET655380:LET655381 LOP655380:LOP655381 LYL655380:LYL655381 MIH655380:MIH655381 MSD655380:MSD655381 NBZ655380:NBZ655381 NLV655380:NLV655381 NVR655380:NVR655381 OFN655380:OFN655381 OPJ655380:OPJ655381 OZF655380:OZF655381 PJB655380:PJB655381 PSX655380:PSX655381 QCT655380:QCT655381 QMP655380:QMP655381 QWL655380:QWL655381 RGH655380:RGH655381 RQD655380:RQD655381 RZZ655380:RZZ655381 SJV655380:SJV655381 STR655380:STR655381 TDN655380:TDN655381 TNJ655380:TNJ655381 TXF655380:TXF655381 UHB655380:UHB655381 UQX655380:UQX655381 VAT655380:VAT655381 VKP655380:VKP655381 VUL655380:VUL655381 WEH655380:WEH655381 WOD655380:WOD655381 WXZ655380:WXZ655381 U131092:U131093 LN720916:LN720917 VJ720916:VJ720917 AFF720916:AFF720917 APB720916:APB720917 AYX720916:AYX720917 BIT720916:BIT720917 BSP720916:BSP720917 CCL720916:CCL720917 CMH720916:CMH720917 CWD720916:CWD720917 DFZ720916:DFZ720917 DPV720916:DPV720917 DZR720916:DZR720917 EJN720916:EJN720917 ETJ720916:ETJ720917 FDF720916:FDF720917 FNB720916:FNB720917 FWX720916:FWX720917 GGT720916:GGT720917 GQP720916:GQP720917 HAL720916:HAL720917 HKH720916:HKH720917 HUD720916:HUD720917 IDZ720916:IDZ720917 INV720916:INV720917 IXR720916:IXR720917 JHN720916:JHN720917 JRJ720916:JRJ720917 KBF720916:KBF720917 KLB720916:KLB720917 KUX720916:KUX720917 LET720916:LET720917 LOP720916:LOP720917 LYL720916:LYL720917 MIH720916:MIH720917 MSD720916:MSD720917 NBZ720916:NBZ720917 NLV720916:NLV720917 NVR720916:NVR720917 OFN720916:OFN720917 OPJ720916:OPJ720917 OZF720916:OZF720917 PJB720916:PJB720917 PSX720916:PSX720917 QCT720916:QCT720917 QMP720916:QMP720917 QWL720916:QWL720917 RGH720916:RGH720917 RQD720916:RQD720917 RZZ720916:RZZ720917 SJV720916:SJV720917 STR720916:STR720917 TDN720916:TDN720917 TNJ720916:TNJ720917 TXF720916:TXF720917 UHB720916:UHB720917 UQX720916:UQX720917 VAT720916:VAT720917 VKP720916:VKP720917 VUL720916:VUL720917 WEH720916:WEH720917 WOD720916:WOD720917 WXZ720916:WXZ720917 U196628:U196629 LN786452:LN786453 VJ786452:VJ786453 AFF786452:AFF786453 APB786452:APB786453 AYX786452:AYX786453 BIT786452:BIT786453 BSP786452:BSP786453 CCL786452:CCL786453 CMH786452:CMH786453 CWD786452:CWD786453 DFZ786452:DFZ786453 DPV786452:DPV786453 DZR786452:DZR786453 EJN786452:EJN786453 ETJ786452:ETJ786453 FDF786452:FDF786453 FNB786452:FNB786453 FWX786452:FWX786453 GGT786452:GGT786453 GQP786452:GQP786453 HAL786452:HAL786453 HKH786452:HKH786453 HUD786452:HUD786453 IDZ786452:IDZ786453 INV786452:INV786453 IXR786452:IXR786453 JHN786452:JHN786453 JRJ786452:JRJ786453 KBF786452:KBF786453 KLB786452:KLB786453 KUX786452:KUX786453 LET786452:LET786453 LOP786452:LOP786453 LYL786452:LYL786453 MIH786452:MIH786453 MSD786452:MSD786453 NBZ786452:NBZ786453 NLV786452:NLV786453 NVR786452:NVR786453 OFN786452:OFN786453 OPJ786452:OPJ786453 OZF786452:OZF786453 PJB786452:PJB786453 PSX786452:PSX786453 QCT786452:QCT786453 QMP786452:QMP786453 QWL786452:QWL786453 RGH786452:RGH786453 RQD786452:RQD786453 RZZ786452:RZZ786453 SJV786452:SJV786453 STR786452:STR786453 TDN786452:TDN786453 TNJ786452:TNJ786453 TXF786452:TXF786453 UHB786452:UHB786453 UQX786452:UQX786453 VAT786452:VAT786453 VKP786452:VKP786453 VUL786452:VUL786453 WEH786452:WEH786453 WOD786452:WOD786453 WXZ786452:WXZ786453 U24:U25 LN851988:LN851989 VJ851988:VJ851989 AFF851988:AFF851989 APB851988:APB851989 AYX851988:AYX851989 BIT851988:BIT851989 BSP851988:BSP851989 CCL851988:CCL851989 CMH851988:CMH851989 CWD851988:CWD851989 DFZ851988:DFZ851989 DPV851988:DPV851989 DZR851988:DZR851989 EJN851988:EJN851989 ETJ851988:ETJ851989 FDF851988:FDF851989 FNB851988:FNB851989 FWX851988:FWX851989 GGT851988:GGT851989 GQP851988:GQP851989 HAL851988:HAL851989 HKH851988:HKH851989 HUD851988:HUD851989 IDZ851988:IDZ851989 INV851988:INV851989 IXR851988:IXR851989 JHN851988:JHN851989 JRJ851988:JRJ851989 KBF851988:KBF851989 KLB851988:KLB851989 KUX851988:KUX851989 LET851988:LET851989 LOP851988:LOP851989 LYL851988:LYL851989 MIH851988:MIH851989 MSD851988:MSD851989 NBZ851988:NBZ851989 NLV851988:NLV851989 NVR851988:NVR851989 OFN851988:OFN851989 OPJ851988:OPJ851989 OZF851988:OZF851989 PJB851988:PJB851989 PSX851988:PSX851989 QCT851988:QCT851989 QMP851988:QMP851989 QWL851988:QWL851989 RGH851988:RGH851989 RQD851988:RQD851989 RZZ851988:RZZ851989 SJV851988:SJV851989 STR851988:STR851989 TDN851988:TDN851989 TNJ851988:TNJ851989 TXF851988:TXF851989 UHB851988:UHB851989 UQX851988:UQX851989 VAT851988:VAT851989 VKP851988:VKP851989 VUL851988:VUL851989 WEH851988:WEH851989 WOD851988:WOD851989 WXZ851988:WXZ851989 LN917524:LN917525 VJ917524:VJ917525 AFF917524:AFF917525 APB917524:APB917525 AYX917524:AYX917525 BIT917524:BIT917525 BSP917524:BSP917525 CCL917524:CCL917525 CMH917524:CMH917525 CWD917524:CWD917525 DFZ917524:DFZ917525 DPV917524:DPV917525 DZR917524:DZR917525 EJN917524:EJN917525 ETJ917524:ETJ917525 FDF917524:FDF917525 FNB917524:FNB917525 FWX917524:FWX917525 GGT917524:GGT917525 GQP917524:GQP917525 HAL917524:HAL917525 HKH917524:HKH917525 HUD917524:HUD917525 IDZ917524:IDZ917525 INV917524:INV917525 IXR917524:IXR917525 JHN917524:JHN917525 JRJ917524:JRJ917525 KBF917524:KBF917525 KLB917524:KLB917525 KUX917524:KUX917525 LET917524:LET917525 LOP917524:LOP917525 LYL917524:LYL917525 MIH917524:MIH917525 MSD917524:MSD917525 NBZ917524:NBZ917525 NLV917524:NLV917525 NVR917524:NVR917525 OFN917524:OFN917525 OPJ917524:OPJ917525 OZF917524:OZF917525 PJB917524:PJB917525 PSX917524:PSX917525 QCT917524:QCT917525 QMP917524:QMP917525 QWL917524:QWL917525 RGH917524:RGH917525 RQD917524:RQD917525 RZZ917524:RZZ917525 SJV917524:SJV917525 STR917524:STR917525 TDN917524:TDN917525 TNJ917524:TNJ917525 TXF917524:TXF917525 UHB917524:UHB917525 UQX917524:UQX917525 VAT917524:VAT917525 VKP917524:VKP917525 VUL917524:VUL917525 WEH917524:WEH917525 WOD917524:WOD917525 WXZ917524:WXZ917525 WXZ983060:WXZ983061 LN983060:LN983061 VJ983060:VJ983061 AFF983060:AFF983061 APB983060:APB983061 AYX983060:AYX983061 BIT983060:BIT983061 BSP983060:BSP983061 CCL983060:CCL983061 CMH983060:CMH983061 CWD983060:CWD983061 DFZ983060:DFZ983061 DPV983060:DPV983061 DZR983060:DZR983061 EJN983060:EJN983061 ETJ983060:ETJ983061 FDF983060:FDF983061 FNB983060:FNB983061 FWX983060:FWX983061 GGT983060:GGT983061 GQP983060:GQP983061 HAL983060:HAL983061 HKH983060:HKH983061 HUD983060:HUD983061 IDZ983060:IDZ983061 INV983060:INV983061 IXR983060:IXR983061 JHN983060:JHN983061 JRJ983060:JRJ983061 KBF983060:KBF983061 KLB983060:KLB983061 KUX983060:KUX983061 LET983060:LET983061 LOP983060:LOP983061 LYL983060:LYL983061 MIH983060:MIH983061 MSD983060:MSD983061 NBZ983060:NBZ983061 NLV983060:NLV983061 NVR983060:NVR983061 OFN983060:OFN983061 OPJ983060:OPJ983061 OZF983060:OZF983061 PJB983060:PJB983061 PSX983060:PSX983061 QCT983060:QCT983061 QMP983060:QMP983061 QWL983060:QWL983061 RGH983060:RGH983061 RQD983060:RQD983061 RZZ983060:RZZ983061 SJV983060:SJV983061 STR983060:STR983061 TDN983060:TDN983061 TNJ983060:TNJ983061 TXF983060:TXF983061 UHB983060:UHB983061 UQX983060:UQX983061 VAT983060:VAT983061 VKP983060:VKP983061 VUL983060:VUL983061 WEH983060:WEH983061 WOD983060:WOD983061 U262164:U262165 S24:S25 LL24:LL25 VH24:VH25 AFD24:AFD25 AOZ24:AOZ25 AYV24:AYV25 BIR24:BIR25 BSN24:BSN25 CCJ24:CCJ25 CMF24:CMF25 CWB24:CWB25 DFX24:DFX25 DPT24:DPT25 DZP24:DZP25 EJL24:EJL25 ETH24:ETH25 FDD24:FDD25 FMZ24:FMZ25 FWV24:FWV25 GGR24:GGR25 GQN24:GQN25 HAJ24:HAJ25 HKF24:HKF25 HUB24:HUB25 IDX24:IDX25 INT24:INT25 IXP24:IXP25 JHL24:JHL25 JRH24:JRH25 KBD24:KBD25 KKZ24:KKZ25 KUV24:KUV25 LER24:LER25 LON24:LON25 LYJ24:LYJ25 MIF24:MIF25 MSB24:MSB25 NBX24:NBX25 NLT24:NLT25 NVP24:NVP25 OFL24:OFL25 OPH24:OPH25 OZD24:OZD25 PIZ24:PIZ25 PSV24:PSV25 QCR24:QCR25 QMN24:QMN25 QWJ24:QWJ25 RGF24:RGF25 RQB24:RQB25 RZX24:RZX25 SJT24:SJT25 STP24:STP25 TDL24:TDL25 TNH24:TNH25 TXD24:TXD25 UGZ24:UGZ25 UQV24:UQV25 VAR24:VAR25 VKN24:VKN25 VUJ24:VUJ25 WEF24:WEF25 WOB24:WOB25 WXX24:WXX25 LN24:LN25 VJ24:VJ25 AFF24:AFF25 APB24:APB25 AYX24:AYX25 BIT24:BIT25 BSP24:BSP25 CCL24:CCL25 CMH24:CMH25 CWD24:CWD25 DFZ24:DFZ25 DPV24:DPV25 DZR24:DZR25 EJN24:EJN25 ETJ24:ETJ25 FDF24:FDF25 FNB24:FNB25 FWX24:FWX25 GGT24:GGT25 GQP24:GQP25 HAL24:HAL25 HKH24:HKH25 HUD24:HUD25 IDZ24:IDZ25 INV24:INV25 IXR24:IXR25 JHN24:JHN25 JRJ24:JRJ25 KBF24:KBF25 KLB24:KLB25 KUX24:KUX25 LET24:LET25 LOP24:LOP25 LYL24:LYL25 MIH24:MIH25 MSD24:MSD25 NBZ24:NBZ25 NLV24:NLV25 NVR24:NVR25 OFN24:OFN25 OPJ24:OPJ25 OZF24:OZF25 PJB24:PJB25 PSX24:PSX25 QCT24:QCT25 QMP24:QMP25 QWL24:QWL25 RGH24:RGH25 RQD24:RQD25 RZZ24:RZZ25 SJV24:SJV25 STR24:STR25 TDN24:TDN25 TNJ24:TNJ25 TXF24:TXF25 UHB24:UHB25 UQX24:UQX25 VAT24:VAT25 VKP24:VKP25 VUL24:VUL25 WEH24:WEH25 WOD24:WOD25 WXZ24:WXZ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393236:BR393237 BR458772:BR458773 BR524308:BR524309 BR589844:BR589845 BR655380:BR655381 BR720916:BR720917 BR786452:BR786453 BR851988:BR851989 BR917524:BR917525 BR983060:BR983061 BR65556:BR65557 BR131092:BR131093 BR196628:BR196629 BR327700:BR327701 BR262164:BR262165 BR24:BR25 BP24:BP25"/>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dataValidation type="list" allowBlank="1" showInputMessage="1" showErrorMessage="1" errorTitle="Ошибка" error="Выберите значение из списка" prompt="Выберите значение из списка" sqref="O23 V23 AC23 AJ23 AQ23 AX23 BE23 BL23">
      <formula1>kind_of_cons</formula1>
    </dataValidation>
    <dataValidation type="decimal" allowBlank="1" showErrorMessage="1" errorTitle="Ошибка" error="Допускается ввод только действительных чисел!" sqref="O24 V24 AC24 AJ24 AQ24 AX24 BE24 BL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2" t="s">
        <v>491</v>
      </c>
      <c r="G2" s="1203"/>
      <c r="H2" s="1204"/>
      <c r="I2" s="640"/>
    </row>
    <row r="3" spans="1:20" ht="3" customHeight="1"/>
    <row r="4" spans="1:20" s="570" customFormat="1" ht="11.25">
      <c r="A4" s="590"/>
      <c r="B4" s="590"/>
      <c r="C4" s="590"/>
      <c r="D4" s="590"/>
      <c r="F4" s="1154" t="s">
        <v>454</v>
      </c>
      <c r="G4" s="1154"/>
      <c r="H4" s="1154"/>
      <c r="I4" s="1205"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5"/>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6">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6"/>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6"/>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6"/>
      <c r="B11" s="1206">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6"/>
      <c r="B12" s="1206"/>
      <c r="C12" s="1206">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6"/>
      <c r="B13" s="1206"/>
      <c r="C13" s="1206"/>
      <c r="D13" s="623">
        <v>1</v>
      </c>
      <c r="F13" s="616" t="str">
        <f>"4."&amp;mergeValue(A13) &amp;"."&amp;mergeValue(B13)&amp;"."&amp;mergeValue(C13)&amp;"."&amp;mergeValue(D13)</f>
        <v>4.1.1.1.1</v>
      </c>
      <c r="G13" s="633" t="s">
        <v>498</v>
      </c>
      <c r="H13" s="604"/>
      <c r="I13" s="1207" t="s">
        <v>591</v>
      </c>
      <c r="J13" s="615"/>
      <c r="K13" s="590"/>
      <c r="L13" s="590"/>
      <c r="M13" s="590"/>
      <c r="N13" s="590"/>
      <c r="O13" s="590"/>
      <c r="P13" s="590"/>
      <c r="Q13" s="590"/>
      <c r="R13" s="590"/>
      <c r="S13" s="590"/>
      <c r="T13" s="590"/>
    </row>
    <row r="14" spans="1:20" s="570" customFormat="1" ht="18.75">
      <c r="A14" s="1206"/>
      <c r="B14" s="1206"/>
      <c r="C14" s="1206"/>
      <c r="D14" s="623"/>
      <c r="F14" s="619"/>
      <c r="G14" s="550" t="s">
        <v>4</v>
      </c>
      <c r="H14" s="624"/>
      <c r="I14" s="1207"/>
      <c r="J14" s="615"/>
      <c r="K14" s="590"/>
      <c r="L14" s="590"/>
      <c r="M14" s="590"/>
      <c r="N14" s="590"/>
      <c r="O14" s="590"/>
      <c r="P14" s="590"/>
      <c r="Q14" s="590"/>
      <c r="R14" s="590"/>
      <c r="S14" s="590"/>
      <c r="T14" s="590"/>
    </row>
    <row r="15" spans="1:20" s="570" customFormat="1" ht="18.75">
      <c r="A15" s="1206"/>
      <c r="B15" s="1206"/>
      <c r="C15" s="623"/>
      <c r="D15" s="623"/>
      <c r="F15" s="634"/>
      <c r="G15" s="577" t="s">
        <v>403</v>
      </c>
      <c r="H15" s="635"/>
      <c r="I15" s="636"/>
      <c r="J15" s="615"/>
      <c r="K15" s="590"/>
      <c r="L15" s="590"/>
      <c r="M15" s="590"/>
      <c r="N15" s="590"/>
      <c r="O15" s="590"/>
      <c r="P15" s="590"/>
      <c r="Q15" s="590"/>
      <c r="R15" s="590"/>
      <c r="S15" s="590"/>
      <c r="T15" s="590"/>
    </row>
    <row r="16" spans="1:20" s="570" customFormat="1" ht="18.75">
      <c r="A16" s="1206"/>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1" t="s">
        <v>593</v>
      </c>
      <c r="H19" s="1201"/>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4" t="s">
        <v>657</v>
      </c>
      <c r="M5" s="1234"/>
      <c r="N5" s="1234"/>
      <c r="O5" s="1234"/>
      <c r="P5" s="1234"/>
      <c r="Q5" s="1234"/>
      <c r="R5" s="1234"/>
      <c r="S5" s="1234"/>
      <c r="T5" s="1234"/>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4" t="str">
        <f>IF(NameOrPr_ch="",IF(NameOrPr="","",NameOrPr),NameOrPr_ch)</f>
        <v>Региональная служба по тарифам Ростовской области</v>
      </c>
      <c r="P7" s="1255"/>
      <c r="Q7" s="1255"/>
      <c r="R7" s="1255"/>
      <c r="S7" s="1255"/>
      <c r="T7" s="1256"/>
      <c r="U7" s="669"/>
      <c r="X7" s="585"/>
      <c r="Y7" s="585"/>
      <c r="Z7" s="585"/>
      <c r="AA7" s="585"/>
      <c r="AB7" s="585"/>
      <c r="AC7" s="585"/>
      <c r="AD7" s="585"/>
      <c r="AE7" s="585"/>
      <c r="AF7" s="585"/>
      <c r="AG7" s="585"/>
      <c r="AH7" s="585"/>
    </row>
    <row r="8" spans="7:34" s="491" customFormat="1" ht="18.75">
      <c r="G8" s="490"/>
      <c r="H8" s="490"/>
      <c r="L8" s="499"/>
      <c r="M8" s="617" t="s">
        <v>596</v>
      </c>
      <c r="N8" s="666"/>
      <c r="O8" s="1254" t="str">
        <f>IF(datePr_ch="",IF(datePr="","",datePr),datePr_ch)</f>
        <v>18.12.2020</v>
      </c>
      <c r="P8" s="1255"/>
      <c r="Q8" s="1255"/>
      <c r="R8" s="1255"/>
      <c r="S8" s="1255"/>
      <c r="T8" s="1256"/>
      <c r="U8" s="667"/>
      <c r="X8" s="505"/>
      <c r="Y8" s="505"/>
      <c r="Z8" s="505"/>
      <c r="AA8" s="505"/>
      <c r="AB8" s="505"/>
      <c r="AC8" s="505"/>
      <c r="AD8" s="505"/>
      <c r="AE8" s="505"/>
      <c r="AF8" s="505"/>
      <c r="AG8" s="505"/>
      <c r="AH8" s="505"/>
    </row>
    <row r="9" spans="7:34" s="491" customFormat="1" ht="18.75">
      <c r="G9" s="490"/>
      <c r="H9" s="490"/>
      <c r="L9" s="552"/>
      <c r="M9" s="617" t="s">
        <v>595</v>
      </c>
      <c r="N9" s="666"/>
      <c r="O9" s="1254" t="str">
        <f>IF(numberPr_ch="",IF(numberPr="","",numberPr),numberPr_ch)</f>
        <v>54/5</v>
      </c>
      <c r="P9" s="1255"/>
      <c r="Q9" s="1255"/>
      <c r="R9" s="1255"/>
      <c r="S9" s="1255"/>
      <c r="T9" s="1256"/>
      <c r="U9" s="667"/>
      <c r="X9" s="505"/>
      <c r="Y9" s="505"/>
      <c r="Z9" s="505"/>
      <c r="AA9" s="505"/>
      <c r="AB9" s="505"/>
      <c r="AC9" s="505"/>
      <c r="AD9" s="505"/>
      <c r="AE9" s="505"/>
      <c r="AF9" s="505"/>
      <c r="AG9" s="505"/>
      <c r="AH9" s="505"/>
    </row>
    <row r="10" spans="7:34" s="491" customFormat="1" ht="18.75">
      <c r="G10" s="490"/>
      <c r="H10" s="490"/>
      <c r="L10" s="552"/>
      <c r="M10" s="617" t="s">
        <v>501</v>
      </c>
      <c r="N10" s="666"/>
      <c r="O10" s="1254" t="str">
        <f>IF(IstPub_ch="",IF(IstPub="","",IstPub),IstPub_ch)</f>
        <v>www.rst.donland.ru</v>
      </c>
      <c r="P10" s="1255"/>
      <c r="Q10" s="1255"/>
      <c r="R10" s="1255"/>
      <c r="S10" s="1255"/>
      <c r="T10" s="1256"/>
      <c r="U10" s="667"/>
      <c r="X10" s="505"/>
      <c r="Y10" s="505"/>
      <c r="Z10" s="505"/>
      <c r="AA10" s="505"/>
      <c r="AB10" s="505"/>
      <c r="AC10" s="505"/>
      <c r="AD10" s="505"/>
      <c r="AE10" s="505"/>
      <c r="AF10" s="505"/>
      <c r="AG10" s="505"/>
      <c r="AH10" s="505"/>
    </row>
    <row r="11" spans="7:34" s="491" customFormat="1" ht="11.25" hidden="1">
      <c r="G11" s="490"/>
      <c r="H11" s="490"/>
      <c r="L11" s="1235"/>
      <c r="M11" s="1235"/>
      <c r="N11" s="488"/>
      <c r="O11" s="1258"/>
      <c r="P11" s="1258"/>
      <c r="Q11" s="1258"/>
      <c r="R11" s="1258"/>
      <c r="S11" s="1258"/>
      <c r="T11" s="1258"/>
      <c r="U11" s="503" t="s">
        <v>373</v>
      </c>
      <c r="X11" s="505"/>
      <c r="Y11" s="505"/>
      <c r="Z11" s="505"/>
      <c r="AA11" s="505"/>
      <c r="AB11" s="505"/>
      <c r="AC11" s="505"/>
      <c r="AD11" s="505"/>
      <c r="AE11" s="505"/>
      <c r="AF11" s="505"/>
      <c r="AG11" s="505"/>
      <c r="AH11" s="505"/>
    </row>
    <row r="12" spans="7:34">
      <c r="J12" s="481"/>
      <c r="K12" s="481"/>
      <c r="L12" s="477"/>
      <c r="M12" s="477"/>
      <c r="N12" s="477"/>
      <c r="O12" s="1252"/>
      <c r="P12" s="1252"/>
      <c r="Q12" s="1252"/>
      <c r="R12" s="1252"/>
      <c r="S12" s="1252"/>
      <c r="T12" s="1252"/>
      <c r="U12" s="1252"/>
    </row>
    <row r="13" spans="7:34">
      <c r="J13" s="481"/>
      <c r="K13" s="481"/>
      <c r="L13" s="1154" t="s">
        <v>454</v>
      </c>
      <c r="M13" s="1154"/>
      <c r="N13" s="1154"/>
      <c r="O13" s="1154"/>
      <c r="P13" s="1154"/>
      <c r="Q13" s="1154"/>
      <c r="R13" s="1154"/>
      <c r="S13" s="1154"/>
      <c r="T13" s="1154"/>
      <c r="U13" s="1154"/>
      <c r="V13" s="1154"/>
      <c r="W13" s="1154" t="s">
        <v>455</v>
      </c>
    </row>
    <row r="14" spans="7:34" ht="14.25" customHeight="1">
      <c r="J14" s="481"/>
      <c r="K14" s="481"/>
      <c r="L14" s="1218" t="s">
        <v>92</v>
      </c>
      <c r="M14" s="1218" t="s">
        <v>639</v>
      </c>
      <c r="N14" s="521"/>
      <c r="O14" s="1219" t="s">
        <v>641</v>
      </c>
      <c r="P14" s="1220"/>
      <c r="Q14" s="1220"/>
      <c r="R14" s="1220"/>
      <c r="S14" s="1220"/>
      <c r="T14" s="1221"/>
      <c r="U14" s="1229" t="s">
        <v>341</v>
      </c>
      <c r="V14" s="1215" t="s">
        <v>275</v>
      </c>
      <c r="W14" s="1154"/>
    </row>
    <row r="15" spans="7:34" s="523" customFormat="1" ht="14.25" customHeight="1">
      <c r="G15" s="531"/>
      <c r="H15" s="531"/>
      <c r="I15" s="531"/>
      <c r="J15" s="529"/>
      <c r="K15" s="529"/>
      <c r="L15" s="1218"/>
      <c r="M15" s="1218"/>
      <c r="N15" s="521"/>
      <c r="O15" s="1224" t="s">
        <v>605</v>
      </c>
      <c r="P15" s="1222" t="s">
        <v>271</v>
      </c>
      <c r="Q15" s="1223"/>
      <c r="R15" s="1227" t="s">
        <v>654</v>
      </c>
      <c r="S15" s="1227"/>
      <c r="T15" s="1228"/>
      <c r="U15" s="1230"/>
      <c r="V15" s="1216"/>
      <c r="W15" s="1154"/>
      <c r="X15" s="585"/>
      <c r="Y15" s="585"/>
      <c r="Z15" s="585"/>
      <c r="AA15" s="585"/>
      <c r="AB15" s="585"/>
      <c r="AC15" s="585"/>
      <c r="AD15" s="585"/>
      <c r="AE15" s="585"/>
      <c r="AF15" s="585"/>
      <c r="AG15" s="585"/>
      <c r="AH15" s="585"/>
    </row>
    <row r="16" spans="7:34" ht="33.75">
      <c r="J16" s="481"/>
      <c r="K16" s="481"/>
      <c r="L16" s="1218"/>
      <c r="M16" s="1218"/>
      <c r="N16" s="520"/>
      <c r="O16" s="1225"/>
      <c r="P16" s="535" t="s">
        <v>765</v>
      </c>
      <c r="Q16" s="535" t="s">
        <v>766</v>
      </c>
      <c r="R16" s="536" t="s">
        <v>274</v>
      </c>
      <c r="S16" s="1213" t="s">
        <v>273</v>
      </c>
      <c r="T16" s="1214"/>
      <c r="U16" s="1231"/>
      <c r="V16" s="1217"/>
      <c r="W16" s="1154"/>
    </row>
    <row r="17" spans="1:34">
      <c r="J17" s="481"/>
      <c r="K17" s="489">
        <v>1</v>
      </c>
      <c r="L17" s="478" t="s">
        <v>93</v>
      </c>
      <c r="M17" s="478" t="s">
        <v>49</v>
      </c>
      <c r="N17" s="496" t="s">
        <v>49</v>
      </c>
      <c r="O17" s="487">
        <f ca="1">OFFSET(O17,0,-1)+1</f>
        <v>3</v>
      </c>
      <c r="P17" s="487">
        <f ca="1">OFFSET(P17,0,-1)+1</f>
        <v>4</v>
      </c>
      <c r="Q17" s="487">
        <f ca="1">OFFSET(Q17,0,-1)+1</f>
        <v>5</v>
      </c>
      <c r="R17" s="487">
        <f ca="1">OFFSET(R17,0,-1)+1</f>
        <v>6</v>
      </c>
      <c r="S17" s="1236">
        <f ca="1">OFFSET(S17,0,-1)+1</f>
        <v>7</v>
      </c>
      <c r="T17" s="1236"/>
      <c r="U17" s="487">
        <f ca="1">OFFSET(U17,0,-2)+1</f>
        <v>8</v>
      </c>
      <c r="V17" s="495">
        <f ca="1">OFFSET(V17,0,-1)</f>
        <v>8</v>
      </c>
      <c r="W17" s="487">
        <f ca="1">OFFSET(W17,0,-1)+1</f>
        <v>9</v>
      </c>
    </row>
    <row r="18" spans="1:34" ht="22.5">
      <c r="A18" s="1237">
        <v>1</v>
      </c>
      <c r="B18" s="940"/>
      <c r="C18" s="940"/>
      <c r="D18" s="940"/>
      <c r="E18" s="941"/>
      <c r="F18" s="942"/>
      <c r="G18" s="942"/>
      <c r="H18" s="942"/>
      <c r="I18" s="943"/>
      <c r="J18" s="938"/>
      <c r="K18" s="945"/>
      <c r="L18" s="593">
        <f>mergeValue(A18)</f>
        <v>1</v>
      </c>
      <c r="M18" s="641" t="s">
        <v>20</v>
      </c>
      <c r="N18" s="580"/>
      <c r="O18" s="1249"/>
      <c r="P18" s="1249"/>
      <c r="Q18" s="1249"/>
      <c r="R18" s="1249"/>
      <c r="S18" s="1249"/>
      <c r="T18" s="1249"/>
      <c r="U18" s="1249"/>
      <c r="V18" s="1249"/>
      <c r="W18" s="630" t="s">
        <v>658</v>
      </c>
    </row>
    <row r="19" spans="1:34" ht="22.5">
      <c r="A19" s="1237"/>
      <c r="B19" s="1237">
        <v>1</v>
      </c>
      <c r="C19" s="940"/>
      <c r="D19" s="940"/>
      <c r="E19" s="942"/>
      <c r="F19" s="942"/>
      <c r="G19" s="942"/>
      <c r="H19" s="942"/>
      <c r="I19" s="937"/>
      <c r="J19" s="936"/>
      <c r="K19" s="939"/>
      <c r="L19" s="593" t="str">
        <f>mergeValue(A19) &amp;"."&amp; mergeValue(B19)</f>
        <v>1.1</v>
      </c>
      <c r="M19" s="546" t="s">
        <v>16</v>
      </c>
      <c r="N19" s="580"/>
      <c r="O19" s="1249"/>
      <c r="P19" s="1249"/>
      <c r="Q19" s="1249"/>
      <c r="R19" s="1249"/>
      <c r="S19" s="1249"/>
      <c r="T19" s="1249"/>
      <c r="U19" s="1249"/>
      <c r="V19" s="1249"/>
      <c r="W19" s="630" t="s">
        <v>477</v>
      </c>
    </row>
    <row r="20" spans="1:34" ht="22.5">
      <c r="A20" s="1237"/>
      <c r="B20" s="1237"/>
      <c r="C20" s="1237">
        <v>1</v>
      </c>
      <c r="D20" s="940"/>
      <c r="E20" s="942"/>
      <c r="F20" s="942"/>
      <c r="G20" s="942"/>
      <c r="H20" s="942"/>
      <c r="I20" s="944"/>
      <c r="J20" s="936"/>
      <c r="K20" s="939"/>
      <c r="L20" s="593" t="str">
        <f>mergeValue(A20) &amp;"."&amp; mergeValue(B20)&amp;"."&amp; mergeValue(C20)</f>
        <v>1.1.1</v>
      </c>
      <c r="M20" s="547" t="s">
        <v>7</v>
      </c>
      <c r="N20" s="580"/>
      <c r="O20" s="1249"/>
      <c r="P20" s="1249"/>
      <c r="Q20" s="1249"/>
      <c r="R20" s="1249"/>
      <c r="S20" s="1249"/>
      <c r="T20" s="1249"/>
      <c r="U20" s="1249"/>
      <c r="V20" s="1249"/>
      <c r="W20" s="630" t="s">
        <v>633</v>
      </c>
    </row>
    <row r="21" spans="1:34" ht="22.5">
      <c r="A21" s="1237"/>
      <c r="B21" s="1237"/>
      <c r="C21" s="1237"/>
      <c r="D21" s="1237">
        <v>1</v>
      </c>
      <c r="E21" s="942"/>
      <c r="F21" s="942"/>
      <c r="G21" s="942"/>
      <c r="H21" s="942"/>
      <c r="I21" s="944"/>
      <c r="J21" s="936"/>
      <c r="K21" s="939"/>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4" ht="11.25" hidden="1" customHeight="1">
      <c r="A22" s="1237"/>
      <c r="B22" s="1237"/>
      <c r="C22" s="1237"/>
      <c r="D22" s="1237"/>
      <c r="E22" s="1237">
        <v>1</v>
      </c>
      <c r="F22" s="942"/>
      <c r="G22" s="942"/>
      <c r="H22" s="940">
        <v>1</v>
      </c>
      <c r="I22" s="1237">
        <v>1</v>
      </c>
      <c r="J22" s="942"/>
      <c r="K22" s="947"/>
      <c r="L22" s="593"/>
      <c r="M22" s="554"/>
      <c r="N22" s="581"/>
      <c r="O22" s="631"/>
      <c r="P22" s="631"/>
      <c r="Q22" s="631"/>
      <c r="R22" s="631"/>
      <c r="S22" s="631"/>
      <c r="T22" s="631"/>
      <c r="U22" s="631"/>
      <c r="V22" s="508"/>
      <c r="W22" s="559"/>
    </row>
    <row r="23" spans="1:34" ht="90">
      <c r="A23" s="1237"/>
      <c r="B23" s="1237"/>
      <c r="C23" s="1237"/>
      <c r="D23" s="1237"/>
      <c r="E23" s="1237"/>
      <c r="F23" s="1237">
        <v>1</v>
      </c>
      <c r="G23" s="940"/>
      <c r="H23" s="940"/>
      <c r="I23" s="1237"/>
      <c r="J23" s="1237">
        <v>1</v>
      </c>
      <c r="K23" s="948"/>
      <c r="L23" s="593" t="str">
        <f>mergeValue(A23) &amp;"."&amp; mergeValue(B23)&amp;"."&amp; mergeValue(C23)&amp;"."&amp; mergeValue(D23)&amp;"."&amp;  mergeValue(F23)</f>
        <v>1.1.1.1.1</v>
      </c>
      <c r="M23" s="555" t="s">
        <v>10</v>
      </c>
      <c r="N23" s="581"/>
      <c r="O23" s="1239"/>
      <c r="P23" s="1239"/>
      <c r="Q23" s="1239"/>
      <c r="R23" s="1239"/>
      <c r="S23" s="1239"/>
      <c r="T23" s="1239"/>
      <c r="U23" s="1239"/>
      <c r="V23" s="1239"/>
      <c r="W23" s="630" t="s">
        <v>635</v>
      </c>
      <c r="Y23" s="504" t="str">
        <f>strCheckUnique(Z23:Z26)</f>
        <v/>
      </c>
      <c r="AA23" s="504"/>
    </row>
    <row r="24" spans="1:34" ht="189" customHeight="1">
      <c r="A24" s="1237"/>
      <c r="B24" s="1237"/>
      <c r="C24" s="1237"/>
      <c r="D24" s="1237"/>
      <c r="E24" s="1237"/>
      <c r="F24" s="1237"/>
      <c r="G24" s="940">
        <v>1</v>
      </c>
      <c r="H24" s="940"/>
      <c r="I24" s="1237"/>
      <c r="J24" s="1237"/>
      <c r="K24" s="948">
        <v>1</v>
      </c>
      <c r="L24" s="593" t="str">
        <f>mergeValue(A24) &amp;"."&amp; mergeValue(B24)&amp;"."&amp; mergeValue(C24)&amp;"."&amp; mergeValue(D24)&amp;"."&amp; mergeValue(F24)&amp;"."&amp; mergeValue(G24)</f>
        <v>1.1.1.1.1.1</v>
      </c>
      <c r="M24" s="1069"/>
      <c r="N24" s="586"/>
      <c r="O24" s="562"/>
      <c r="P24" s="562"/>
      <c r="Q24" s="1094"/>
      <c r="R24" s="1247"/>
      <c r="S24" s="1233" t="s">
        <v>84</v>
      </c>
      <c r="T24" s="1247"/>
      <c r="U24" s="1233" t="s">
        <v>85</v>
      </c>
      <c r="V24" s="578"/>
      <c r="W24" s="1208" t="s">
        <v>659</v>
      </c>
      <c r="X24" s="500" t="str">
        <f>strCheckDate(O25:V25)</f>
        <v/>
      </c>
      <c r="Y24" s="504"/>
      <c r="Z24" s="504" t="str">
        <f>IF(M24="","",M24 )</f>
        <v/>
      </c>
      <c r="AA24" s="504"/>
      <c r="AB24" s="504"/>
      <c r="AC24" s="504"/>
    </row>
    <row r="25" spans="1:34" ht="11.25" hidden="1">
      <c r="A25" s="1237"/>
      <c r="B25" s="1237"/>
      <c r="C25" s="1237"/>
      <c r="D25" s="1237"/>
      <c r="E25" s="1237"/>
      <c r="F25" s="1237"/>
      <c r="G25" s="940"/>
      <c r="H25" s="940"/>
      <c r="I25" s="1237"/>
      <c r="J25" s="1237"/>
      <c r="K25" s="948"/>
      <c r="L25" s="600"/>
      <c r="M25" s="646"/>
      <c r="N25" s="586"/>
      <c r="O25" s="562"/>
      <c r="P25" s="562"/>
      <c r="Q25" s="584" t="str">
        <f>R24 &amp; "-" &amp; T24</f>
        <v>-</v>
      </c>
      <c r="R25" s="1232"/>
      <c r="S25" s="1233"/>
      <c r="T25" s="1232"/>
      <c r="U25" s="1233"/>
      <c r="V25" s="578"/>
      <c r="W25" s="1209"/>
    </row>
    <row r="26" spans="1:34" s="475" customFormat="1" ht="15" customHeight="1">
      <c r="A26" s="1237"/>
      <c r="B26" s="1237"/>
      <c r="C26" s="1237"/>
      <c r="D26" s="1237"/>
      <c r="E26" s="1237"/>
      <c r="F26" s="1237"/>
      <c r="G26" s="942"/>
      <c r="H26" s="940"/>
      <c r="I26" s="1237"/>
      <c r="J26" s="1237"/>
      <c r="K26" s="947"/>
      <c r="L26" s="538"/>
      <c r="M26" s="556" t="s">
        <v>25</v>
      </c>
      <c r="N26" s="551"/>
      <c r="O26" s="545"/>
      <c r="P26" s="545"/>
      <c r="Q26" s="545"/>
      <c r="R26" s="573"/>
      <c r="S26" s="564"/>
      <c r="T26" s="563"/>
      <c r="U26" s="551"/>
      <c r="V26" s="560"/>
      <c r="W26" s="1210"/>
      <c r="X26" s="501"/>
      <c r="Y26" s="501"/>
      <c r="Z26" s="501"/>
      <c r="AA26" s="501"/>
      <c r="AB26" s="501"/>
      <c r="AC26" s="501"/>
      <c r="AD26" s="501"/>
      <c r="AE26" s="501"/>
      <c r="AF26" s="501"/>
      <c r="AG26" s="501"/>
      <c r="AH26" s="501"/>
    </row>
    <row r="27" spans="1:34" s="475" customFormat="1" ht="15" customHeight="1">
      <c r="A27" s="1237"/>
      <c r="B27" s="1237"/>
      <c r="C27" s="1237"/>
      <c r="D27" s="1237"/>
      <c r="E27" s="1237"/>
      <c r="F27" s="942"/>
      <c r="G27" s="942"/>
      <c r="H27" s="940"/>
      <c r="I27" s="1237"/>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7"/>
      <c r="B28" s="1237"/>
      <c r="C28" s="1237"/>
      <c r="D28" s="1237"/>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7"/>
      <c r="B29" s="1237"/>
      <c r="C29" s="1237"/>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7"/>
      <c r="B30" s="1237"/>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7"/>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1" t="s">
        <v>660</v>
      </c>
      <c r="N34" s="1201"/>
      <c r="O34" s="1201"/>
      <c r="P34" s="1201"/>
      <c r="Q34" s="1201"/>
      <c r="R34" s="1201"/>
      <c r="S34" s="1201"/>
      <c r="T34" s="1201"/>
      <c r="U34" s="1201"/>
      <c r="V34" s="1201"/>
      <c r="W34" s="1201"/>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2" t="s">
        <v>491</v>
      </c>
      <c r="G2" s="1203"/>
      <c r="H2" s="1204"/>
      <c r="I2" s="640"/>
    </row>
    <row r="3" spans="1:20" ht="3" customHeight="1"/>
    <row r="4" spans="1:20" s="570" customFormat="1" ht="11.25">
      <c r="A4" s="590"/>
      <c r="B4" s="590"/>
      <c r="C4" s="590"/>
      <c r="D4" s="590"/>
      <c r="F4" s="1154" t="s">
        <v>454</v>
      </c>
      <c r="G4" s="1154"/>
      <c r="H4" s="1154"/>
      <c r="I4" s="1205"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5"/>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6">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6"/>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6"/>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6"/>
      <c r="B11" s="1206">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6"/>
      <c r="B12" s="1206"/>
      <c r="C12" s="1206">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6"/>
      <c r="B13" s="1206"/>
      <c r="C13" s="1206"/>
      <c r="D13" s="623">
        <v>1</v>
      </c>
      <c r="F13" s="616" t="str">
        <f>"4."&amp;mergeValue(A13) &amp;"."&amp;mergeValue(B13)&amp;"."&amp;mergeValue(C13)&amp;"."&amp;mergeValue(D13)</f>
        <v>4.1.1.1.1</v>
      </c>
      <c r="G13" s="633" t="s">
        <v>498</v>
      </c>
      <c r="H13" s="604"/>
      <c r="I13" s="1207" t="s">
        <v>591</v>
      </c>
      <c r="J13" s="615"/>
      <c r="K13" s="590"/>
      <c r="L13" s="590"/>
      <c r="M13" s="590"/>
      <c r="N13" s="590"/>
      <c r="O13" s="590"/>
      <c r="P13" s="590"/>
      <c r="Q13" s="590"/>
      <c r="R13" s="590"/>
      <c r="S13" s="590"/>
      <c r="T13" s="590"/>
    </row>
    <row r="14" spans="1:20" s="570" customFormat="1" ht="18.75">
      <c r="A14" s="1206"/>
      <c r="B14" s="1206"/>
      <c r="C14" s="1206"/>
      <c r="D14" s="623"/>
      <c r="F14" s="619"/>
      <c r="G14" s="550" t="s">
        <v>4</v>
      </c>
      <c r="H14" s="624"/>
      <c r="I14" s="1207"/>
      <c r="J14" s="615"/>
      <c r="K14" s="590"/>
      <c r="L14" s="590"/>
      <c r="M14" s="590"/>
      <c r="N14" s="590"/>
      <c r="O14" s="590"/>
      <c r="P14" s="590"/>
      <c r="Q14" s="590"/>
      <c r="R14" s="590"/>
      <c r="S14" s="590"/>
      <c r="T14" s="590"/>
    </row>
    <row r="15" spans="1:20" s="570" customFormat="1" ht="18.75">
      <c r="A15" s="1206"/>
      <c r="B15" s="1206"/>
      <c r="C15" s="623"/>
      <c r="D15" s="623"/>
      <c r="F15" s="634"/>
      <c r="G15" s="577" t="s">
        <v>403</v>
      </c>
      <c r="H15" s="635"/>
      <c r="I15" s="636"/>
      <c r="J15" s="615"/>
      <c r="K15" s="590"/>
      <c r="L15" s="590"/>
      <c r="M15" s="590"/>
      <c r="N15" s="590"/>
      <c r="O15" s="590"/>
      <c r="P15" s="590"/>
      <c r="Q15" s="590"/>
      <c r="R15" s="590"/>
      <c r="S15" s="590"/>
      <c r="T15" s="590"/>
    </row>
    <row r="16" spans="1:20" s="570" customFormat="1" ht="18.75">
      <c r="A16" s="1206"/>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1" t="s">
        <v>593</v>
      </c>
      <c r="H19" s="1201"/>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4" t="s">
        <v>657</v>
      </c>
      <c r="M5" s="1234"/>
      <c r="N5" s="1234"/>
      <c r="O5" s="1234"/>
      <c r="P5" s="1234"/>
      <c r="Q5" s="1234"/>
      <c r="R5" s="1234"/>
      <c r="S5" s="1234"/>
      <c r="T5" s="1234"/>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4" t="str">
        <f>IF(NameOrPr_ch="",IF(NameOrPr="","",NameOrPr),NameOrPr_ch)</f>
        <v>Региональная служба по тарифам Ростовской области</v>
      </c>
      <c r="P7" s="1255"/>
      <c r="Q7" s="1255"/>
      <c r="R7" s="1255"/>
      <c r="S7" s="1255"/>
      <c r="T7" s="125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4" t="str">
        <f>IF(datePr_ch="",IF(datePr="","",datePr),datePr_ch)</f>
        <v>18.12.2020</v>
      </c>
      <c r="P8" s="1255"/>
      <c r="Q8" s="1255"/>
      <c r="R8" s="1255"/>
      <c r="S8" s="1255"/>
      <c r="T8" s="125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4" t="str">
        <f>IF(numberPr_ch="",IF(numberPr="","",numberPr),numberPr_ch)</f>
        <v>54/5</v>
      </c>
      <c r="P9" s="1255"/>
      <c r="Q9" s="1255"/>
      <c r="R9" s="1255"/>
      <c r="S9" s="1255"/>
      <c r="T9" s="125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4" t="str">
        <f>IF(IstPub_ch="",IF(IstPub="","",IstPub),IstPub_ch)</f>
        <v>www.rst.donland.ru</v>
      </c>
      <c r="P10" s="1255"/>
      <c r="Q10" s="1255"/>
      <c r="R10" s="1255"/>
      <c r="S10" s="1255"/>
      <c r="T10" s="125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2"/>
      <c r="P12" s="1252"/>
      <c r="Q12" s="1252"/>
      <c r="R12" s="1252"/>
      <c r="S12" s="1252"/>
      <c r="T12" s="1252"/>
      <c r="U12" s="1252"/>
    </row>
    <row r="13" spans="1:34">
      <c r="J13" s="481"/>
      <c r="K13" s="481"/>
      <c r="L13" s="1154" t="s">
        <v>454</v>
      </c>
      <c r="M13" s="1154"/>
      <c r="N13" s="1154"/>
      <c r="O13" s="1154"/>
      <c r="P13" s="1154"/>
      <c r="Q13" s="1154"/>
      <c r="R13" s="1154"/>
      <c r="S13" s="1154"/>
      <c r="T13" s="1154"/>
      <c r="U13" s="1154"/>
      <c r="V13" s="1154"/>
      <c r="W13" s="1154" t="s">
        <v>455</v>
      </c>
    </row>
    <row r="14" spans="1:34" ht="14.25" customHeight="1">
      <c r="J14" s="481"/>
      <c r="K14" s="481"/>
      <c r="L14" s="1218" t="s">
        <v>92</v>
      </c>
      <c r="M14" s="1218" t="s">
        <v>639</v>
      </c>
      <c r="N14" s="521"/>
      <c r="O14" s="1219" t="s">
        <v>641</v>
      </c>
      <c r="P14" s="1220"/>
      <c r="Q14" s="1220"/>
      <c r="R14" s="1220"/>
      <c r="S14" s="1220"/>
      <c r="T14" s="1221"/>
      <c r="U14" s="1229" t="s">
        <v>341</v>
      </c>
      <c r="V14" s="1215" t="s">
        <v>275</v>
      </c>
      <c r="W14" s="1154"/>
    </row>
    <row r="15" spans="1:34" s="523" customFormat="1" ht="14.25" customHeight="1">
      <c r="A15" s="585"/>
      <c r="B15" s="585"/>
      <c r="C15" s="585"/>
      <c r="D15" s="585"/>
      <c r="E15" s="585"/>
      <c r="F15" s="585"/>
      <c r="G15" s="591"/>
      <c r="H15" s="591"/>
      <c r="I15" s="531"/>
      <c r="J15" s="529"/>
      <c r="K15" s="529"/>
      <c r="L15" s="1218"/>
      <c r="M15" s="1218"/>
      <c r="N15" s="521"/>
      <c r="O15" s="1224" t="s">
        <v>772</v>
      </c>
      <c r="P15" s="1222" t="s">
        <v>271</v>
      </c>
      <c r="Q15" s="1223"/>
      <c r="R15" s="1227" t="s">
        <v>654</v>
      </c>
      <c r="S15" s="1227"/>
      <c r="T15" s="1228"/>
      <c r="U15" s="1230"/>
      <c r="V15" s="1216"/>
      <c r="W15" s="1154"/>
      <c r="X15" s="585"/>
      <c r="Y15" s="585"/>
      <c r="Z15" s="585"/>
      <c r="AA15" s="585"/>
      <c r="AB15" s="585"/>
      <c r="AC15" s="585"/>
      <c r="AD15" s="585"/>
      <c r="AE15" s="585"/>
      <c r="AF15" s="585"/>
      <c r="AG15" s="585"/>
      <c r="AH15" s="585"/>
    </row>
    <row r="16" spans="1:34" ht="33.75">
      <c r="J16" s="481"/>
      <c r="K16" s="481"/>
      <c r="L16" s="1218"/>
      <c r="M16" s="1218"/>
      <c r="N16" s="520"/>
      <c r="O16" s="1225"/>
      <c r="P16" s="535" t="s">
        <v>765</v>
      </c>
      <c r="Q16" s="535" t="s">
        <v>766</v>
      </c>
      <c r="R16" s="536" t="s">
        <v>274</v>
      </c>
      <c r="S16" s="1213" t="s">
        <v>273</v>
      </c>
      <c r="T16" s="1214"/>
      <c r="U16" s="1231"/>
      <c r="V16" s="1217"/>
      <c r="W16" s="1154"/>
    </row>
    <row r="17" spans="1:35">
      <c r="J17" s="481"/>
      <c r="K17" s="489">
        <v>1</v>
      </c>
      <c r="L17" s="525" t="s">
        <v>93</v>
      </c>
      <c r="M17" s="525" t="s">
        <v>49</v>
      </c>
      <c r="N17" s="496" t="s">
        <v>49</v>
      </c>
      <c r="O17" s="487">
        <f ca="1">OFFSET(O17,0,-1)+1</f>
        <v>3</v>
      </c>
      <c r="P17" s="487">
        <f ca="1">OFFSET(P17,0,-1)+1</f>
        <v>4</v>
      </c>
      <c r="Q17" s="487">
        <f ca="1">OFFSET(Q17,0,-1)+1</f>
        <v>5</v>
      </c>
      <c r="R17" s="487">
        <f ca="1">OFFSET(R17,0,-1)+1</f>
        <v>6</v>
      </c>
      <c r="S17" s="1236">
        <f ca="1">OFFSET(S17,0,-1)+1</f>
        <v>7</v>
      </c>
      <c r="T17" s="1236"/>
      <c r="U17" s="487">
        <f ca="1">OFFSET(U17,0,-2)+1</f>
        <v>8</v>
      </c>
      <c r="V17" s="651">
        <f ca="1">OFFSET(V17,0,-1)</f>
        <v>8</v>
      </c>
      <c r="W17" s="487">
        <f ca="1">OFFSET(W17,0,-1)+1</f>
        <v>9</v>
      </c>
    </row>
    <row r="18" spans="1:35" ht="22.5">
      <c r="A18" s="1237">
        <v>1</v>
      </c>
      <c r="B18" s="958"/>
      <c r="C18" s="958"/>
      <c r="D18" s="958"/>
      <c r="E18" s="959"/>
      <c r="F18" s="960"/>
      <c r="G18" s="960"/>
      <c r="H18" s="960"/>
      <c r="I18" s="961"/>
      <c r="J18" s="956"/>
      <c r="K18" s="963"/>
      <c r="L18" s="593">
        <f>mergeValue(A18)</f>
        <v>1</v>
      </c>
      <c r="M18" s="641" t="s">
        <v>20</v>
      </c>
      <c r="N18" s="580"/>
      <c r="O18" s="1249"/>
      <c r="P18" s="1249"/>
      <c r="Q18" s="1249"/>
      <c r="R18" s="1249"/>
      <c r="S18" s="1249"/>
      <c r="T18" s="1249"/>
      <c r="U18" s="1249"/>
      <c r="V18" s="1249"/>
      <c r="W18" s="630" t="s">
        <v>658</v>
      </c>
    </row>
    <row r="19" spans="1:35" ht="22.5">
      <c r="A19" s="1237"/>
      <c r="B19" s="1237">
        <v>1</v>
      </c>
      <c r="C19" s="958"/>
      <c r="D19" s="958"/>
      <c r="E19" s="960"/>
      <c r="F19" s="960"/>
      <c r="G19" s="960"/>
      <c r="H19" s="960"/>
      <c r="I19" s="955"/>
      <c r="J19" s="954"/>
      <c r="K19" s="957"/>
      <c r="L19" s="593" t="str">
        <f>mergeValue(A19) &amp;"."&amp; mergeValue(B19)</f>
        <v>1.1</v>
      </c>
      <c r="M19" s="546" t="s">
        <v>16</v>
      </c>
      <c r="N19" s="580"/>
      <c r="O19" s="1249"/>
      <c r="P19" s="1249"/>
      <c r="Q19" s="1249"/>
      <c r="R19" s="1249"/>
      <c r="S19" s="1249"/>
      <c r="T19" s="1249"/>
      <c r="U19" s="1249"/>
      <c r="V19" s="1249"/>
      <c r="W19" s="630" t="s">
        <v>477</v>
      </c>
    </row>
    <row r="20" spans="1:35" ht="22.5">
      <c r="A20" s="1237"/>
      <c r="B20" s="1237"/>
      <c r="C20" s="1237">
        <v>1</v>
      </c>
      <c r="D20" s="958"/>
      <c r="E20" s="960"/>
      <c r="F20" s="960"/>
      <c r="G20" s="960"/>
      <c r="H20" s="960"/>
      <c r="I20" s="962"/>
      <c r="J20" s="954"/>
      <c r="K20" s="957"/>
      <c r="L20" s="593" t="str">
        <f>mergeValue(A20) &amp;"."&amp; mergeValue(B20)&amp;"."&amp; mergeValue(C20)</f>
        <v>1.1.1</v>
      </c>
      <c r="M20" s="547" t="s">
        <v>7</v>
      </c>
      <c r="N20" s="580"/>
      <c r="O20" s="1249"/>
      <c r="P20" s="1249"/>
      <c r="Q20" s="1249"/>
      <c r="R20" s="1249"/>
      <c r="S20" s="1249"/>
      <c r="T20" s="1249"/>
      <c r="U20" s="1249"/>
      <c r="V20" s="1249"/>
      <c r="W20" s="630" t="s">
        <v>633</v>
      </c>
    </row>
    <row r="21" spans="1:35" ht="22.5">
      <c r="A21" s="1237"/>
      <c r="B21" s="1237"/>
      <c r="C21" s="1237"/>
      <c r="D21" s="1237">
        <v>1</v>
      </c>
      <c r="E21" s="960"/>
      <c r="F21" s="960"/>
      <c r="G21" s="960"/>
      <c r="H21" s="960"/>
      <c r="I21" s="962"/>
      <c r="J21" s="954"/>
      <c r="K21" s="957"/>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5" ht="11.25" hidden="1" customHeight="1">
      <c r="A22" s="1237"/>
      <c r="B22" s="1237"/>
      <c r="C22" s="1237"/>
      <c r="D22" s="1237"/>
      <c r="E22" s="1237">
        <v>1</v>
      </c>
      <c r="F22" s="960"/>
      <c r="G22" s="960"/>
      <c r="H22" s="958">
        <v>1</v>
      </c>
      <c r="I22" s="1237">
        <v>1</v>
      </c>
      <c r="J22" s="960"/>
      <c r="K22" s="965"/>
      <c r="L22" s="593"/>
      <c r="M22" s="554"/>
      <c r="N22" s="581"/>
      <c r="O22" s="631"/>
      <c r="P22" s="631"/>
      <c r="Q22" s="631"/>
      <c r="R22" s="631"/>
      <c r="S22" s="631"/>
      <c r="T22" s="631"/>
      <c r="U22" s="631"/>
      <c r="V22" s="508"/>
      <c r="W22" s="559"/>
    </row>
    <row r="23" spans="1:35" ht="90">
      <c r="A23" s="1237"/>
      <c r="B23" s="1237"/>
      <c r="C23" s="1237"/>
      <c r="D23" s="1237"/>
      <c r="E23" s="1237"/>
      <c r="F23" s="1237">
        <v>1</v>
      </c>
      <c r="G23" s="958"/>
      <c r="H23" s="958"/>
      <c r="I23" s="1237"/>
      <c r="J23" s="1237">
        <v>1</v>
      </c>
      <c r="K23" s="966"/>
      <c r="L23" s="593" t="str">
        <f>mergeValue(A23) &amp;"."&amp; mergeValue(B23)&amp;"."&amp; mergeValue(C23)&amp;"."&amp; mergeValue(D23)&amp;"."&amp;  mergeValue(F23)</f>
        <v>1.1.1.1.1</v>
      </c>
      <c r="M23" s="555" t="s">
        <v>10</v>
      </c>
      <c r="N23" s="581"/>
      <c r="O23" s="1239"/>
      <c r="P23" s="1239"/>
      <c r="Q23" s="1239"/>
      <c r="R23" s="1239"/>
      <c r="S23" s="1239"/>
      <c r="T23" s="1239"/>
      <c r="U23" s="1239"/>
      <c r="V23" s="1239"/>
      <c r="W23" s="630" t="s">
        <v>635</v>
      </c>
      <c r="Y23" s="504" t="str">
        <f>strCheckUnique(Z23:Z26)</f>
        <v/>
      </c>
      <c r="AA23" s="504"/>
    </row>
    <row r="24" spans="1:35" ht="189" customHeight="1">
      <c r="A24" s="1237"/>
      <c r="B24" s="1237"/>
      <c r="C24" s="1237"/>
      <c r="D24" s="1237"/>
      <c r="E24" s="1237"/>
      <c r="F24" s="1237"/>
      <c r="G24" s="958">
        <v>1</v>
      </c>
      <c r="H24" s="958"/>
      <c r="I24" s="1237"/>
      <c r="J24" s="1237"/>
      <c r="K24" s="966">
        <v>1</v>
      </c>
      <c r="L24" s="593" t="str">
        <f>mergeValue(A24) &amp;"."&amp; mergeValue(B24)&amp;"."&amp; mergeValue(C24)&amp;"."&amp; mergeValue(D24)&amp;"."&amp; mergeValue(F24)&amp;"."&amp; mergeValue(G24)</f>
        <v>1.1.1.1.1.1</v>
      </c>
      <c r="M24" s="1069"/>
      <c r="N24" s="586"/>
      <c r="O24" s="562"/>
      <c r="P24" s="562"/>
      <c r="Q24" s="1094"/>
      <c r="R24" s="1247"/>
      <c r="S24" s="1233" t="s">
        <v>84</v>
      </c>
      <c r="T24" s="1247"/>
      <c r="U24" s="1233" t="s">
        <v>85</v>
      </c>
      <c r="V24" s="578"/>
      <c r="W24" s="1208" t="s">
        <v>659</v>
      </c>
      <c r="X24" s="500" t="str">
        <f>strCheckDate(O25:V25)</f>
        <v/>
      </c>
      <c r="Y24" s="504"/>
      <c r="Z24" s="504" t="str">
        <f>IF(M24="","",M24 )</f>
        <v/>
      </c>
      <c r="AA24" s="504"/>
      <c r="AB24" s="504"/>
      <c r="AC24" s="504"/>
    </row>
    <row r="25" spans="1:35" ht="11.25" hidden="1">
      <c r="A25" s="1237"/>
      <c r="B25" s="1237"/>
      <c r="C25" s="1237"/>
      <c r="D25" s="1237"/>
      <c r="E25" s="1237"/>
      <c r="F25" s="1237"/>
      <c r="G25" s="958"/>
      <c r="H25" s="958"/>
      <c r="I25" s="1237"/>
      <c r="J25" s="1237"/>
      <c r="K25" s="966"/>
      <c r="L25" s="600"/>
      <c r="M25" s="646"/>
      <c r="N25" s="586"/>
      <c r="O25" s="562"/>
      <c r="P25" s="562"/>
      <c r="Q25" s="584" t="str">
        <f>R24 &amp; "-" &amp; T24</f>
        <v>-</v>
      </c>
      <c r="R25" s="1232"/>
      <c r="S25" s="1233"/>
      <c r="T25" s="1232"/>
      <c r="U25" s="1233"/>
      <c r="V25" s="578"/>
      <c r="W25" s="1209"/>
    </row>
    <row r="26" spans="1:35" s="475" customFormat="1" ht="15" customHeight="1">
      <c r="A26" s="1237"/>
      <c r="B26" s="1237"/>
      <c r="C26" s="1237"/>
      <c r="D26" s="1237"/>
      <c r="E26" s="1237"/>
      <c r="F26" s="1237"/>
      <c r="G26" s="960"/>
      <c r="H26" s="958"/>
      <c r="I26" s="1237"/>
      <c r="J26" s="1237"/>
      <c r="K26" s="965"/>
      <c r="L26" s="538"/>
      <c r="M26" s="556" t="s">
        <v>25</v>
      </c>
      <c r="N26" s="551"/>
      <c r="O26" s="545"/>
      <c r="P26" s="545"/>
      <c r="Q26" s="545"/>
      <c r="R26" s="573"/>
      <c r="S26" s="564"/>
      <c r="T26" s="563"/>
      <c r="U26" s="551"/>
      <c r="V26" s="560"/>
      <c r="W26" s="1210"/>
      <c r="X26" s="501"/>
      <c r="Y26" s="501"/>
      <c r="Z26" s="501"/>
      <c r="AA26" s="501"/>
      <c r="AB26" s="501"/>
      <c r="AC26" s="501"/>
      <c r="AD26" s="501"/>
      <c r="AE26" s="501"/>
      <c r="AF26" s="501"/>
      <c r="AG26" s="501"/>
      <c r="AH26" s="501"/>
    </row>
    <row r="27" spans="1:35" s="475" customFormat="1" ht="15" customHeight="1">
      <c r="A27" s="1237"/>
      <c r="B27" s="1237"/>
      <c r="C27" s="1237"/>
      <c r="D27" s="1237"/>
      <c r="E27" s="1237"/>
      <c r="F27" s="960"/>
      <c r="G27" s="960"/>
      <c r="H27" s="958"/>
      <c r="I27" s="1237"/>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7"/>
      <c r="B28" s="1237"/>
      <c r="C28" s="1237"/>
      <c r="D28" s="1237"/>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7"/>
      <c r="B29" s="1237"/>
      <c r="C29" s="1237"/>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7"/>
      <c r="B30" s="1237"/>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7"/>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1" t="s">
        <v>660</v>
      </c>
      <c r="N34" s="1201"/>
      <c r="O34" s="1201"/>
      <c r="P34" s="1201"/>
      <c r="Q34" s="1201"/>
      <c r="R34" s="1201"/>
      <c r="S34" s="1201"/>
      <c r="T34" s="1201"/>
      <c r="U34" s="1201"/>
      <c r="V34" s="1201"/>
      <c r="W34" s="1201"/>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2" t="s">
        <v>491</v>
      </c>
      <c r="G2" s="1203"/>
      <c r="H2" s="1204"/>
      <c r="I2" s="434"/>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5"/>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6">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6"/>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6"/>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6"/>
      <c r="B11" s="1206">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6"/>
      <c r="B12" s="1206"/>
      <c r="C12" s="1206">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6"/>
      <c r="B13" s="1206"/>
      <c r="C13" s="1206"/>
      <c r="D13" s="342">
        <v>1</v>
      </c>
      <c r="F13" s="333" t="str">
        <f>"4."&amp;mergeValue(A13) &amp;"."&amp;mergeValue(B13)&amp;"."&amp;mergeValue(C13)&amp;"."&amp;mergeValue(D13)</f>
        <v>4.1.1.1.1</v>
      </c>
      <c r="G13" s="418" t="s">
        <v>498</v>
      </c>
      <c r="H13" s="316"/>
      <c r="I13" s="1207" t="s">
        <v>591</v>
      </c>
      <c r="J13" s="332"/>
      <c r="K13" s="214"/>
      <c r="L13" s="214"/>
      <c r="M13" s="214"/>
      <c r="N13" s="214"/>
      <c r="O13" s="214"/>
      <c r="P13" s="214"/>
      <c r="Q13" s="214"/>
      <c r="R13" s="214"/>
      <c r="S13" s="214"/>
      <c r="T13" s="214"/>
    </row>
    <row r="14" spans="1:20" s="190" customFormat="1" ht="18.75">
      <c r="A14" s="1206"/>
      <c r="B14" s="1206"/>
      <c r="C14" s="1206"/>
      <c r="D14" s="342"/>
      <c r="F14" s="336"/>
      <c r="G14" s="150" t="s">
        <v>4</v>
      </c>
      <c r="H14" s="341"/>
      <c r="I14" s="1207"/>
      <c r="J14" s="332"/>
      <c r="K14" s="214"/>
      <c r="L14" s="214"/>
      <c r="M14" s="214"/>
      <c r="N14" s="214"/>
      <c r="O14" s="214"/>
      <c r="P14" s="214"/>
      <c r="Q14" s="214"/>
      <c r="R14" s="214"/>
      <c r="S14" s="214"/>
      <c r="T14" s="214"/>
    </row>
    <row r="15" spans="1:20" s="190" customFormat="1" ht="18.75">
      <c r="A15" s="1206"/>
      <c r="B15" s="1206"/>
      <c r="C15" s="342"/>
      <c r="D15" s="342"/>
      <c r="F15" s="419"/>
      <c r="G15" s="195" t="s">
        <v>403</v>
      </c>
      <c r="H15" s="420"/>
      <c r="I15" s="421"/>
      <c r="J15" s="332"/>
      <c r="K15" s="214"/>
      <c r="L15" s="214"/>
      <c r="M15" s="214"/>
      <c r="N15" s="214"/>
      <c r="O15" s="214"/>
      <c r="P15" s="214"/>
      <c r="Q15" s="214"/>
      <c r="R15" s="214"/>
      <c r="S15" s="214"/>
      <c r="T15" s="214"/>
    </row>
    <row r="16" spans="1:20" s="190" customFormat="1" ht="18.75">
      <c r="A16" s="1206"/>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1" t="s">
        <v>593</v>
      </c>
      <c r="H19" s="1201"/>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4" t="s">
        <v>666</v>
      </c>
      <c r="M5" s="1234"/>
      <c r="N5" s="1234"/>
      <c r="O5" s="1234"/>
      <c r="P5" s="1234"/>
      <c r="Q5" s="1234"/>
      <c r="R5" s="1234"/>
      <c r="S5" s="1234"/>
      <c r="T5" s="1234"/>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4" t="str">
        <f>IF(NameOrPr_ch="",IF(NameOrPr="","",NameOrPr),NameOrPr_ch)</f>
        <v>Региональная служба по тарифам Ростовской области</v>
      </c>
      <c r="P7" s="1255"/>
      <c r="Q7" s="1255"/>
      <c r="R7" s="1255"/>
      <c r="S7" s="1255"/>
      <c r="T7" s="1256"/>
      <c r="U7" s="669"/>
      <c r="V7" s="524"/>
      <c r="AC7" s="585"/>
      <c r="AD7" s="585"/>
      <c r="AE7" s="585"/>
      <c r="AF7" s="585"/>
      <c r="AG7" s="585"/>
    </row>
    <row r="8" spans="1:33" s="491" customFormat="1" ht="18.75">
      <c r="A8" s="505"/>
      <c r="B8" s="505"/>
      <c r="C8" s="505"/>
      <c r="D8" s="505"/>
      <c r="E8" s="505"/>
      <c r="F8" s="505"/>
      <c r="G8" s="505"/>
      <c r="H8" s="505"/>
      <c r="L8" s="499"/>
      <c r="M8" s="617" t="s">
        <v>596</v>
      </c>
      <c r="N8" s="666"/>
      <c r="O8" s="1254" t="str">
        <f>IF(datePr_ch="",IF(datePr="","",datePr),datePr_ch)</f>
        <v>18.12.2020</v>
      </c>
      <c r="P8" s="1255"/>
      <c r="Q8" s="1255"/>
      <c r="R8" s="1255"/>
      <c r="S8" s="1255"/>
      <c r="T8" s="1256"/>
      <c r="U8" s="667"/>
      <c r="V8" s="486"/>
      <c r="AC8" s="505"/>
      <c r="AD8" s="505"/>
      <c r="AE8" s="505"/>
      <c r="AF8" s="505"/>
      <c r="AG8" s="505"/>
    </row>
    <row r="9" spans="1:33" s="491" customFormat="1" ht="18.75">
      <c r="A9" s="505"/>
      <c r="B9" s="505"/>
      <c r="C9" s="505"/>
      <c r="D9" s="505"/>
      <c r="E9" s="505"/>
      <c r="F9" s="505"/>
      <c r="G9" s="505"/>
      <c r="H9" s="505"/>
      <c r="L9" s="552"/>
      <c r="M9" s="617" t="s">
        <v>595</v>
      </c>
      <c r="N9" s="666"/>
      <c r="O9" s="1254" t="str">
        <f>IF(numberPr_ch="",IF(numberPr="","",numberPr),numberPr_ch)</f>
        <v>54/5</v>
      </c>
      <c r="P9" s="1255"/>
      <c r="Q9" s="1255"/>
      <c r="R9" s="1255"/>
      <c r="S9" s="1255"/>
      <c r="T9" s="125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4" t="str">
        <f>IF(IstPub_ch="",IF(IstPub="","",IstPub),IstPub_ch)</f>
        <v>www.rst.donland.ru</v>
      </c>
      <c r="P10" s="1255"/>
      <c r="Q10" s="1255"/>
      <c r="R10" s="1255"/>
      <c r="S10" s="1255"/>
      <c r="T10" s="125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1"/>
      <c r="P12" s="1251"/>
      <c r="Q12" s="1251"/>
      <c r="R12" s="1251"/>
      <c r="S12" s="1251"/>
      <c r="T12" s="1251"/>
      <c r="U12" s="1251"/>
      <c r="V12" s="1251"/>
      <c r="W12" s="1251"/>
      <c r="X12" s="1251"/>
      <c r="Y12" s="1251"/>
      <c r="Z12" s="1251"/>
    </row>
    <row r="13" spans="1:33" ht="14.25" customHeight="1">
      <c r="J13" s="481"/>
      <c r="K13" s="481"/>
      <c r="L13" s="1218" t="s">
        <v>454</v>
      </c>
      <c r="M13" s="1218"/>
      <c r="N13" s="1218"/>
      <c r="O13" s="1218"/>
      <c r="P13" s="1218"/>
      <c r="Q13" s="1218"/>
      <c r="R13" s="1218"/>
      <c r="S13" s="1218"/>
      <c r="T13" s="1218"/>
      <c r="U13" s="1218"/>
      <c r="V13" s="1218"/>
      <c r="W13" s="1218"/>
      <c r="X13" s="1218"/>
      <c r="Y13" s="1218"/>
      <c r="Z13" s="1218"/>
      <c r="AA13" s="1218"/>
      <c r="AB13" s="1154" t="s">
        <v>455</v>
      </c>
    </row>
    <row r="14" spans="1:33" ht="14.25" customHeight="1">
      <c r="J14" s="481"/>
      <c r="K14" s="481"/>
      <c r="L14" s="1218" t="s">
        <v>92</v>
      </c>
      <c r="M14" s="1218" t="s">
        <v>639</v>
      </c>
      <c r="N14" s="578"/>
      <c r="O14" s="1154" t="s">
        <v>641</v>
      </c>
      <c r="P14" s="1154"/>
      <c r="Q14" s="1154"/>
      <c r="R14" s="1154"/>
      <c r="S14" s="1154"/>
      <c r="T14" s="1154"/>
      <c r="U14" s="1154"/>
      <c r="V14" s="1154"/>
      <c r="W14" s="1154"/>
      <c r="X14" s="1154"/>
      <c r="Y14" s="1154"/>
      <c r="Z14" s="1218" t="s">
        <v>341</v>
      </c>
      <c r="AA14" s="1250" t="s">
        <v>275</v>
      </c>
      <c r="AB14" s="1154"/>
    </row>
    <row r="15" spans="1:33" s="523" customFormat="1" ht="14.25" customHeight="1">
      <c r="A15" s="585"/>
      <c r="B15" s="585"/>
      <c r="C15" s="585"/>
      <c r="D15" s="585"/>
      <c r="E15" s="585"/>
      <c r="F15" s="585"/>
      <c r="G15" s="591"/>
      <c r="H15" s="591"/>
      <c r="I15" s="531"/>
      <c r="J15" s="529"/>
      <c r="K15" s="529"/>
      <c r="L15" s="1218"/>
      <c r="M15" s="1218"/>
      <c r="N15" s="578"/>
      <c r="O15" s="1262" t="s">
        <v>667</v>
      </c>
      <c r="P15" s="1262" t="s">
        <v>620</v>
      </c>
      <c r="Q15" s="1262" t="s">
        <v>621</v>
      </c>
      <c r="R15" s="1262" t="s">
        <v>271</v>
      </c>
      <c r="S15" s="1262"/>
      <c r="T15" s="1262" t="s">
        <v>271</v>
      </c>
      <c r="U15" s="1262"/>
      <c r="V15" s="652"/>
      <c r="W15" s="1261" t="s">
        <v>654</v>
      </c>
      <c r="X15" s="1261"/>
      <c r="Y15" s="1261"/>
      <c r="Z15" s="1218"/>
      <c r="AA15" s="1250"/>
      <c r="AB15" s="1154"/>
      <c r="AC15" s="585"/>
      <c r="AD15" s="585"/>
      <c r="AE15" s="585"/>
      <c r="AF15" s="585"/>
      <c r="AG15" s="585"/>
    </row>
    <row r="16" spans="1:33" ht="56.25" customHeight="1">
      <c r="J16" s="481"/>
      <c r="K16" s="481"/>
      <c r="L16" s="1218"/>
      <c r="M16" s="1218"/>
      <c r="N16" s="578"/>
      <c r="O16" s="1262"/>
      <c r="P16" s="1262"/>
      <c r="Q16" s="1262"/>
      <c r="R16" s="535" t="s">
        <v>622</v>
      </c>
      <c r="S16" s="535" t="s">
        <v>623</v>
      </c>
      <c r="T16" s="535" t="s">
        <v>624</v>
      </c>
      <c r="U16" s="535" t="s">
        <v>625</v>
      </c>
      <c r="V16" s="535"/>
      <c r="W16" s="536" t="s">
        <v>274</v>
      </c>
      <c r="X16" s="1263" t="s">
        <v>273</v>
      </c>
      <c r="Y16" s="1263"/>
      <c r="Z16" s="1218"/>
      <c r="AA16" s="1250"/>
      <c r="AB16" s="1154"/>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6">
        <f ca="1">OFFSET(X17,0,-1)+1</f>
        <v>11</v>
      </c>
      <c r="Y17" s="1236"/>
      <c r="Z17" s="487">
        <f ca="1">OFFSET(Z17,0,-2)+1</f>
        <v>12</v>
      </c>
      <c r="AB17" s="487">
        <f ca="1">OFFSET(AB17,0,-2)+1</f>
        <v>13</v>
      </c>
    </row>
    <row r="18" spans="1:33" ht="22.5">
      <c r="A18" s="1237">
        <v>1</v>
      </c>
      <c r="B18" s="1053"/>
      <c r="C18" s="1053"/>
      <c r="D18" s="1053"/>
      <c r="E18" s="1054"/>
      <c r="F18" s="1055"/>
      <c r="G18" s="1053"/>
      <c r="H18" s="1053"/>
      <c r="I18" s="1041"/>
      <c r="J18" s="1046"/>
      <c r="K18" s="1046"/>
      <c r="L18" s="593">
        <f>mergeValue(A18)</f>
        <v>1</v>
      </c>
      <c r="M18" s="641" t="s">
        <v>20</v>
      </c>
      <c r="N18" s="580"/>
      <c r="O18" s="1249"/>
      <c r="P18" s="1249"/>
      <c r="Q18" s="1249"/>
      <c r="R18" s="1249"/>
      <c r="S18" s="1249"/>
      <c r="T18" s="1249"/>
      <c r="U18" s="1249"/>
      <c r="V18" s="1249"/>
      <c r="W18" s="1249"/>
      <c r="X18" s="1249"/>
      <c r="Y18" s="1249"/>
      <c r="Z18" s="1249"/>
      <c r="AA18" s="1249"/>
      <c r="AB18" s="630" t="s">
        <v>476</v>
      </c>
    </row>
    <row r="19" spans="1:33" ht="22.5">
      <c r="A19" s="1237"/>
      <c r="B19" s="1237">
        <v>1</v>
      </c>
      <c r="C19" s="1053"/>
      <c r="D19" s="1053"/>
      <c r="E19" s="1055"/>
      <c r="F19" s="1055"/>
      <c r="G19" s="1053"/>
      <c r="H19" s="1053"/>
      <c r="I19" s="1048"/>
      <c r="J19" s="1043"/>
      <c r="K19" s="1042"/>
      <c r="L19" s="593" t="str">
        <f>mergeValue(A19) &amp;"."&amp; mergeValue(B19)</f>
        <v>1.1</v>
      </c>
      <c r="M19" s="546" t="s">
        <v>16</v>
      </c>
      <c r="N19" s="580"/>
      <c r="O19" s="1249"/>
      <c r="P19" s="1249"/>
      <c r="Q19" s="1249"/>
      <c r="R19" s="1249"/>
      <c r="S19" s="1249"/>
      <c r="T19" s="1249"/>
      <c r="U19" s="1249"/>
      <c r="V19" s="1249"/>
      <c r="W19" s="1249"/>
      <c r="X19" s="1249"/>
      <c r="Y19" s="1249"/>
      <c r="Z19" s="1249"/>
      <c r="AA19" s="1249"/>
      <c r="AB19" s="630" t="s">
        <v>477</v>
      </c>
    </row>
    <row r="20" spans="1:33" ht="22.5">
      <c r="A20" s="1237"/>
      <c r="B20" s="1237"/>
      <c r="C20" s="1237">
        <v>1</v>
      </c>
      <c r="D20" s="1053"/>
      <c r="E20" s="1055"/>
      <c r="F20" s="1055"/>
      <c r="G20" s="1053"/>
      <c r="H20" s="1053"/>
      <c r="I20" s="1048"/>
      <c r="J20" s="1043"/>
      <c r="K20" s="1042"/>
      <c r="L20" s="593" t="str">
        <f>mergeValue(A20) &amp;"."&amp; mergeValue(B20)&amp;"."&amp; mergeValue(C20)</f>
        <v>1.1.1</v>
      </c>
      <c r="M20" s="547" t="s">
        <v>7</v>
      </c>
      <c r="N20" s="580"/>
      <c r="O20" s="1249"/>
      <c r="P20" s="1249"/>
      <c r="Q20" s="1249"/>
      <c r="R20" s="1249"/>
      <c r="S20" s="1249"/>
      <c r="T20" s="1249"/>
      <c r="U20" s="1249"/>
      <c r="V20" s="1249"/>
      <c r="W20" s="1249"/>
      <c r="X20" s="1249"/>
      <c r="Y20" s="1249"/>
      <c r="Z20" s="1249"/>
      <c r="AA20" s="1249"/>
      <c r="AB20" s="630" t="s">
        <v>633</v>
      </c>
    </row>
    <row r="21" spans="1:33" ht="22.5">
      <c r="A21" s="1237"/>
      <c r="B21" s="1237"/>
      <c r="C21" s="1237"/>
      <c r="D21" s="1237">
        <v>1</v>
      </c>
      <c r="E21" s="1055"/>
      <c r="F21" s="1055"/>
      <c r="G21" s="1053"/>
      <c r="H21" s="1053"/>
      <c r="I21" s="1048"/>
      <c r="J21" s="1043"/>
      <c r="K21" s="1042"/>
      <c r="L21" s="593" t="str">
        <f>mergeValue(A21) &amp;"."&amp; mergeValue(B21)&amp;"."&amp; mergeValue(C21)&amp;"."&amp; mergeValue(D21)</f>
        <v>1.1.1.1</v>
      </c>
      <c r="M21" s="548" t="s">
        <v>22</v>
      </c>
      <c r="N21" s="580"/>
      <c r="O21" s="1249"/>
      <c r="P21" s="1249"/>
      <c r="Q21" s="1249"/>
      <c r="R21" s="1249"/>
      <c r="S21" s="1249"/>
      <c r="T21" s="1249"/>
      <c r="U21" s="1249"/>
      <c r="V21" s="1249"/>
      <c r="W21" s="1249"/>
      <c r="X21" s="1249"/>
      <c r="Y21" s="1249"/>
      <c r="Z21" s="1249"/>
      <c r="AA21" s="1249"/>
      <c r="AB21" s="630" t="s">
        <v>634</v>
      </c>
    </row>
    <row r="22" spans="1:33" ht="0.2" customHeight="1">
      <c r="A22" s="1237"/>
      <c r="B22" s="1237"/>
      <c r="C22" s="1237"/>
      <c r="D22" s="1237"/>
      <c r="E22" s="1237">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7"/>
      <c r="B23" s="1237"/>
      <c r="C23" s="1237"/>
      <c r="D23" s="1237"/>
      <c r="E23" s="1237"/>
      <c r="F23" s="1237">
        <v>1</v>
      </c>
      <c r="G23" s="1053"/>
      <c r="H23" s="1053"/>
      <c r="I23" s="1259"/>
      <c r="J23" s="1043"/>
      <c r="K23" s="1042"/>
      <c r="L23" s="593" t="str">
        <f>mergeValue(A23) &amp;"."&amp; mergeValue(B23)&amp;"."&amp; mergeValue(C23)&amp;"."&amp; mergeValue(D23)&amp;"."&amp; mergeValue(F23)</f>
        <v>1.1.1.1.1</v>
      </c>
      <c r="M23" s="555" t="s">
        <v>10</v>
      </c>
      <c r="N23" s="581"/>
      <c r="O23" s="1240"/>
      <c r="P23" s="1241"/>
      <c r="Q23" s="1241"/>
      <c r="R23" s="1241"/>
      <c r="S23" s="1241"/>
      <c r="T23" s="1241"/>
      <c r="U23" s="1241"/>
      <c r="V23" s="1241"/>
      <c r="W23" s="1241"/>
      <c r="X23" s="1241"/>
      <c r="Y23" s="1241"/>
      <c r="Z23" s="1241"/>
      <c r="AA23" s="1242"/>
      <c r="AB23" s="630" t="s">
        <v>635</v>
      </c>
      <c r="AD23" s="504" t="str">
        <f>strCheckUnique(AE23:AE28)</f>
        <v/>
      </c>
      <c r="AF23" s="504"/>
    </row>
    <row r="24" spans="1:33" ht="135">
      <c r="A24" s="1237"/>
      <c r="B24" s="1237"/>
      <c r="C24" s="1237"/>
      <c r="D24" s="1237"/>
      <c r="E24" s="1237"/>
      <c r="F24" s="1237"/>
      <c r="G24" s="1237">
        <v>1</v>
      </c>
      <c r="H24" s="1053"/>
      <c r="I24" s="1259"/>
      <c r="J24" s="1260"/>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7"/>
      <c r="X24" s="1233" t="s">
        <v>84</v>
      </c>
      <c r="Y24" s="1247"/>
      <c r="Z24" s="1233"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7"/>
      <c r="B25" s="1237"/>
      <c r="C25" s="1237"/>
      <c r="D25" s="1237"/>
      <c r="E25" s="1237"/>
      <c r="F25" s="1237"/>
      <c r="G25" s="1237"/>
      <c r="H25" s="1053">
        <v>1</v>
      </c>
      <c r="I25" s="1259"/>
      <c r="J25" s="1260"/>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7"/>
      <c r="X25" s="1233"/>
      <c r="Y25" s="1247"/>
      <c r="Z25" s="1233"/>
      <c r="AA25" s="670"/>
      <c r="AB25" s="1208" t="s">
        <v>669</v>
      </c>
      <c r="AC25" s="500" t="str">
        <f>strCheckDate(O25:AA25)</f>
        <v/>
      </c>
      <c r="AF25" s="504"/>
    </row>
    <row r="26" spans="1:33" ht="14.25" hidden="1" customHeight="1">
      <c r="A26" s="1237"/>
      <c r="B26" s="1237"/>
      <c r="C26" s="1237"/>
      <c r="D26" s="1237"/>
      <c r="E26" s="1237"/>
      <c r="F26" s="1237"/>
      <c r="G26" s="1237"/>
      <c r="H26" s="1053"/>
      <c r="I26" s="1259"/>
      <c r="J26" s="1260"/>
      <c r="K26" s="1049"/>
      <c r="L26" s="600"/>
      <c r="M26" s="646"/>
      <c r="N26" s="646"/>
      <c r="O26" s="562"/>
      <c r="P26" s="493"/>
      <c r="Q26" s="493"/>
      <c r="R26" s="493"/>
      <c r="S26" s="493"/>
      <c r="T26" s="493"/>
      <c r="U26" s="559"/>
      <c r="V26" s="584"/>
      <c r="W26" s="1232"/>
      <c r="X26" s="1233"/>
      <c r="Y26" s="1232"/>
      <c r="Z26" s="1233"/>
      <c r="AA26" s="537"/>
      <c r="AB26" s="1209"/>
      <c r="AF26" s="504">
        <f ca="1">OFFSET(AF26,-1,0)</f>
        <v>0</v>
      </c>
    </row>
    <row r="27" spans="1:33" s="475" customFormat="1" ht="15" customHeight="1">
      <c r="A27" s="1237"/>
      <c r="B27" s="1237"/>
      <c r="C27" s="1237"/>
      <c r="D27" s="1237"/>
      <c r="E27" s="1237"/>
      <c r="F27" s="1237"/>
      <c r="G27" s="1237"/>
      <c r="H27" s="1053"/>
      <c r="I27" s="1259"/>
      <c r="J27" s="1260"/>
      <c r="K27" s="1050"/>
      <c r="L27" s="538"/>
      <c r="M27" s="557" t="s">
        <v>41</v>
      </c>
      <c r="N27" s="551"/>
      <c r="O27" s="545"/>
      <c r="P27" s="545"/>
      <c r="Q27" s="545"/>
      <c r="R27" s="545"/>
      <c r="S27" s="545"/>
      <c r="T27" s="545"/>
      <c r="U27" s="545"/>
      <c r="V27" s="545"/>
      <c r="W27" s="563"/>
      <c r="X27" s="564"/>
      <c r="Y27" s="563"/>
      <c r="Z27" s="551"/>
      <c r="AA27" s="560"/>
      <c r="AB27" s="1210"/>
      <c r="AC27" s="501"/>
      <c r="AD27" s="501"/>
      <c r="AE27" s="501"/>
      <c r="AF27" s="501"/>
      <c r="AG27" s="501"/>
    </row>
    <row r="28" spans="1:33" s="475" customFormat="1" ht="15" customHeight="1">
      <c r="A28" s="1237"/>
      <c r="B28" s="1237"/>
      <c r="C28" s="1237"/>
      <c r="D28" s="1237"/>
      <c r="E28" s="1237"/>
      <c r="F28" s="1237"/>
      <c r="G28" s="1053"/>
      <c r="H28" s="1053"/>
      <c r="I28" s="1259"/>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7"/>
      <c r="B29" s="1237"/>
      <c r="C29" s="1237"/>
      <c r="D29" s="1237"/>
      <c r="E29" s="1237"/>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7"/>
      <c r="B30" s="1237"/>
      <c r="C30" s="1237"/>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7"/>
      <c r="B31" s="1237"/>
      <c r="C31" s="1237"/>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7"/>
      <c r="B32" s="1237"/>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7"/>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1" t="s">
        <v>672</v>
      </c>
      <c r="N36" s="1201"/>
      <c r="O36" s="1201"/>
      <c r="P36" s="1201"/>
      <c r="Q36" s="1201"/>
      <c r="R36" s="1201"/>
      <c r="S36" s="1201"/>
      <c r="T36" s="1201"/>
      <c r="U36" s="1201"/>
      <c r="V36" s="1201"/>
      <c r="W36" s="1201"/>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2" t="s">
        <v>491</v>
      </c>
      <c r="G2" s="1203"/>
      <c r="H2" s="1204"/>
      <c r="I2" s="434"/>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5"/>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6">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6"/>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6"/>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6"/>
      <c r="B11" s="1206">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6"/>
      <c r="B12" s="1206"/>
      <c r="C12" s="1206">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6"/>
      <c r="B13" s="1206"/>
      <c r="C13" s="1206"/>
      <c r="D13" s="342">
        <v>1</v>
      </c>
      <c r="F13" s="333" t="str">
        <f>"4."&amp;mergeValue(A13) &amp;"."&amp;mergeValue(B13)&amp;"."&amp;mergeValue(C13)&amp;"."&amp;mergeValue(D13)</f>
        <v>4.1.1.1.1</v>
      </c>
      <c r="G13" s="418" t="s">
        <v>498</v>
      </c>
      <c r="H13" s="316"/>
      <c r="I13" s="1207" t="s">
        <v>591</v>
      </c>
      <c r="J13" s="332"/>
      <c r="K13" s="214"/>
      <c r="L13" s="214"/>
      <c r="M13" s="214"/>
      <c r="N13" s="214"/>
      <c r="O13" s="214"/>
      <c r="P13" s="214"/>
      <c r="Q13" s="214"/>
      <c r="R13" s="214"/>
      <c r="S13" s="214"/>
      <c r="T13" s="214"/>
    </row>
    <row r="14" spans="1:20" s="190" customFormat="1" ht="18.75">
      <c r="A14" s="1206"/>
      <c r="B14" s="1206"/>
      <c r="C14" s="1206"/>
      <c r="D14" s="342"/>
      <c r="F14" s="336"/>
      <c r="G14" s="150" t="s">
        <v>4</v>
      </c>
      <c r="H14" s="341"/>
      <c r="I14" s="1207"/>
      <c r="J14" s="332"/>
      <c r="K14" s="214"/>
      <c r="L14" s="214"/>
      <c r="M14" s="214"/>
      <c r="N14" s="214"/>
      <c r="O14" s="214"/>
      <c r="P14" s="214"/>
      <c r="Q14" s="214"/>
      <c r="R14" s="214"/>
      <c r="S14" s="214"/>
      <c r="T14" s="214"/>
    </row>
    <row r="15" spans="1:20" s="190" customFormat="1" ht="18.75">
      <c r="A15" s="1206"/>
      <c r="B15" s="1206"/>
      <c r="C15" s="342"/>
      <c r="D15" s="342"/>
      <c r="F15" s="336"/>
      <c r="G15" s="149" t="s">
        <v>403</v>
      </c>
      <c r="H15" s="337"/>
      <c r="I15" s="338"/>
      <c r="J15" s="332"/>
      <c r="K15" s="214"/>
      <c r="L15" s="214"/>
      <c r="M15" s="214"/>
      <c r="N15" s="214"/>
      <c r="O15" s="214"/>
      <c r="P15" s="214"/>
      <c r="Q15" s="214"/>
      <c r="R15" s="214"/>
      <c r="S15" s="214"/>
      <c r="T15" s="214"/>
    </row>
    <row r="16" spans="1:20" s="190" customFormat="1" ht="18.75">
      <c r="A16" s="1206"/>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01" t="s">
        <v>593</v>
      </c>
      <c r="H19" s="1201"/>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4" t="s">
        <v>674</v>
      </c>
      <c r="M5" s="1234"/>
      <c r="N5" s="1234"/>
      <c r="O5" s="1234"/>
      <c r="P5" s="1234"/>
      <c r="Q5" s="1234"/>
      <c r="R5" s="1234"/>
      <c r="S5" s="1234"/>
      <c r="T5" s="1234"/>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11" t="str">
        <f>IF(NameOrPr_ch="",IF(NameOrPr="","",NameOrPr),NameOrPr_ch)</f>
        <v>Региональная служба по тарифам Ростовской области</v>
      </c>
      <c r="O7" s="1211"/>
      <c r="P7" s="1211"/>
      <c r="Q7" s="1211"/>
      <c r="R7" s="1211"/>
      <c r="S7" s="1211"/>
      <c r="T7" s="1211"/>
      <c r="U7" s="669"/>
      <c r="AH7" s="585"/>
      <c r="AI7" s="585"/>
      <c r="AJ7" s="585"/>
      <c r="AK7" s="585"/>
    </row>
    <row r="8" spans="1:37" s="491" customFormat="1" ht="18.75">
      <c r="A8" s="505"/>
      <c r="B8" s="505"/>
      <c r="C8" s="505"/>
      <c r="D8" s="505"/>
      <c r="E8" s="505"/>
      <c r="F8" s="505"/>
      <c r="G8" s="505"/>
      <c r="H8" s="505"/>
      <c r="L8" s="499"/>
      <c r="M8" s="672" t="s">
        <v>596</v>
      </c>
      <c r="N8" s="1211" t="str">
        <f>IF(datePr_ch="",IF(datePr="","",datePr),datePr_ch)</f>
        <v>18.12.2020</v>
      </c>
      <c r="O8" s="1211"/>
      <c r="P8" s="1211"/>
      <c r="Q8" s="1211"/>
      <c r="R8" s="1211"/>
      <c r="S8" s="1211"/>
      <c r="T8" s="1211"/>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11" t="str">
        <f>IF(numberPr_ch="",IF(numberPr="","",numberPr),numberPr_ch)</f>
        <v>54/5</v>
      </c>
      <c r="O9" s="1211"/>
      <c r="P9" s="1211"/>
      <c r="Q9" s="1211"/>
      <c r="R9" s="1211"/>
      <c r="S9" s="1211"/>
      <c r="T9" s="1211"/>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11" t="str">
        <f>IF(IstPub_ch="",IF(IstPub="","",IstPub),IstPub_ch)</f>
        <v>www.rst.donland.ru</v>
      </c>
      <c r="O10" s="1211"/>
      <c r="P10" s="1211"/>
      <c r="Q10" s="1211"/>
      <c r="R10" s="1211"/>
      <c r="S10" s="1211"/>
      <c r="T10" s="1211"/>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5"/>
      <c r="M12" s="1235"/>
      <c r="N12" s="566"/>
      <c r="O12" s="1258"/>
      <c r="P12" s="1258"/>
      <c r="Q12" s="1258"/>
      <c r="R12" s="1258"/>
      <c r="S12" s="1258"/>
      <c r="T12" s="1258"/>
      <c r="U12" s="486"/>
      <c r="AE12" s="503" t="s">
        <v>373</v>
      </c>
      <c r="AH12" s="505"/>
      <c r="AI12" s="505"/>
      <c r="AJ12" s="505"/>
      <c r="AK12" s="505"/>
    </row>
    <row r="13" spans="1:37">
      <c r="J13" s="481"/>
      <c r="K13" s="481"/>
      <c r="L13" s="477"/>
      <c r="M13" s="477"/>
      <c r="N13" s="477"/>
      <c r="O13" s="1251"/>
      <c r="P13" s="1251"/>
      <c r="Q13" s="1251"/>
      <c r="R13" s="1251"/>
      <c r="S13" s="1251"/>
      <c r="T13" s="1251"/>
      <c r="U13" s="599"/>
      <c r="Z13" s="1251"/>
      <c r="AA13" s="1251"/>
      <c r="AB13" s="1251"/>
      <c r="AC13" s="1251"/>
      <c r="AD13" s="1251"/>
      <c r="AE13" s="1251"/>
    </row>
    <row r="14" spans="1:37">
      <c r="J14" s="481"/>
      <c r="K14" s="481"/>
      <c r="L14" s="1154" t="s">
        <v>454</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455</v>
      </c>
    </row>
    <row r="15" spans="1:37" ht="14.25" customHeight="1">
      <c r="J15" s="481"/>
      <c r="K15" s="481"/>
      <c r="L15" s="1218" t="s">
        <v>92</v>
      </c>
      <c r="M15" s="1218" t="s">
        <v>676</v>
      </c>
      <c r="N15" s="1272" t="s">
        <v>628</v>
      </c>
      <c r="O15" s="1272"/>
      <c r="P15" s="1272"/>
      <c r="Q15" s="1272"/>
      <c r="R15" s="1272" t="s">
        <v>629</v>
      </c>
      <c r="S15" s="1272"/>
      <c r="T15" s="1272"/>
      <c r="U15" s="1272"/>
      <c r="V15" s="1272" t="s">
        <v>630</v>
      </c>
      <c r="W15" s="1272"/>
      <c r="X15" s="1272"/>
      <c r="Y15" s="1272"/>
      <c r="Z15" s="1218" t="s">
        <v>641</v>
      </c>
      <c r="AA15" s="1218"/>
      <c r="AB15" s="1218"/>
      <c r="AC15" s="1218"/>
      <c r="AD15" s="1218"/>
      <c r="AE15" s="1218" t="s">
        <v>341</v>
      </c>
      <c r="AF15" s="1250" t="s">
        <v>275</v>
      </c>
      <c r="AG15" s="1154"/>
    </row>
    <row r="16" spans="1:37" s="523" customFormat="1" ht="27.75" customHeight="1">
      <c r="A16" s="585"/>
      <c r="B16" s="585"/>
      <c r="C16" s="585"/>
      <c r="D16" s="585"/>
      <c r="E16" s="585"/>
      <c r="F16" s="585"/>
      <c r="G16" s="591"/>
      <c r="H16" s="591"/>
      <c r="I16" s="531"/>
      <c r="J16" s="529"/>
      <c r="K16" s="529"/>
      <c r="L16" s="1218"/>
      <c r="M16" s="1218"/>
      <c r="N16" s="1272"/>
      <c r="O16" s="1272"/>
      <c r="P16" s="1272"/>
      <c r="Q16" s="1272"/>
      <c r="R16" s="1272"/>
      <c r="S16" s="1272"/>
      <c r="T16" s="1272"/>
      <c r="U16" s="1272"/>
      <c r="V16" s="1272"/>
      <c r="W16" s="1272"/>
      <c r="X16" s="1272"/>
      <c r="Y16" s="1272"/>
      <c r="Z16" s="1154" t="s">
        <v>679</v>
      </c>
      <c r="AA16" s="1154"/>
      <c r="AB16" s="1154" t="s">
        <v>654</v>
      </c>
      <c r="AC16" s="1154"/>
      <c r="AD16" s="1154"/>
      <c r="AE16" s="1218"/>
      <c r="AF16" s="1250"/>
      <c r="AG16" s="1154"/>
      <c r="AH16" s="585"/>
      <c r="AI16" s="585"/>
      <c r="AJ16" s="585"/>
      <c r="AK16" s="585"/>
    </row>
    <row r="17" spans="1:37" ht="14.25" customHeight="1">
      <c r="J17" s="481"/>
      <c r="K17" s="481"/>
      <c r="L17" s="1218"/>
      <c r="M17" s="1218"/>
      <c r="N17" s="1272"/>
      <c r="O17" s="1272"/>
      <c r="P17" s="1272"/>
      <c r="Q17" s="1272"/>
      <c r="R17" s="1272"/>
      <c r="S17" s="1272"/>
      <c r="T17" s="1272"/>
      <c r="U17" s="1272"/>
      <c r="V17" s="1272"/>
      <c r="W17" s="1272"/>
      <c r="X17" s="1272"/>
      <c r="Y17" s="1272"/>
      <c r="Z17" s="534" t="s">
        <v>677</v>
      </c>
      <c r="AA17" s="534" t="s">
        <v>678</v>
      </c>
      <c r="AB17" s="536" t="s">
        <v>274</v>
      </c>
      <c r="AC17" s="1263" t="s">
        <v>273</v>
      </c>
      <c r="AD17" s="1263"/>
      <c r="AE17" s="1218"/>
      <c r="AF17" s="1250"/>
      <c r="AG17" s="1154"/>
    </row>
    <row r="18" spans="1:37">
      <c r="J18" s="481"/>
      <c r="K18" s="489">
        <v>1</v>
      </c>
      <c r="L18" s="478" t="s">
        <v>93</v>
      </c>
      <c r="M18" s="478" t="s">
        <v>49</v>
      </c>
      <c r="N18" s="1273">
        <f ca="1">OFFSET(N18,0,-1)+1</f>
        <v>3</v>
      </c>
      <c r="O18" s="1273"/>
      <c r="P18" s="1273"/>
      <c r="Q18" s="1273"/>
      <c r="R18" s="1273">
        <f ca="1">OFFSET(N18,0,0)+1</f>
        <v>4</v>
      </c>
      <c r="S18" s="1273"/>
      <c r="T18" s="1273"/>
      <c r="U18" s="1273"/>
      <c r="V18" s="674"/>
      <c r="W18" s="674"/>
      <c r="X18" s="674"/>
      <c r="Y18" s="675">
        <f ca="1">OFFSET(R18,0,0)+1</f>
        <v>5</v>
      </c>
      <c r="Z18" s="487">
        <f ca="1">OFFSET(Z18,0,-1)+1</f>
        <v>6</v>
      </c>
      <c r="AA18" s="487">
        <f ca="1">OFFSET(AA18,0,-1)+1</f>
        <v>7</v>
      </c>
      <c r="AB18" s="487">
        <f ca="1">OFFSET(AB18,0,-1)+1</f>
        <v>8</v>
      </c>
      <c r="AC18" s="1273">
        <f ca="1">OFFSET(AC18,0,-1)+1</f>
        <v>9</v>
      </c>
      <c r="AD18" s="1273"/>
      <c r="AE18" s="487">
        <f ca="1">OFFSET(AE18,0,-2)+1</f>
        <v>10</v>
      </c>
      <c r="AF18" s="523"/>
      <c r="AG18" s="487">
        <f ca="1">OFFSET(AG18,0,-2)+1</f>
        <v>11</v>
      </c>
    </row>
    <row r="19" spans="1:37" ht="22.5">
      <c r="A19" s="1237">
        <v>1</v>
      </c>
      <c r="B19" s="1015"/>
      <c r="C19" s="1015"/>
      <c r="D19" s="1015"/>
      <c r="E19" s="1015"/>
      <c r="F19" s="1008"/>
      <c r="G19" s="1014"/>
      <c r="H19" s="1014"/>
      <c r="I19" s="996"/>
      <c r="J19" s="995"/>
      <c r="K19" s="995"/>
      <c r="L19" s="593">
        <f>mergeValue(A19)</f>
        <v>1</v>
      </c>
      <c r="M19" s="641" t="s">
        <v>20</v>
      </c>
      <c r="N19" s="1274"/>
      <c r="O19" s="1274"/>
      <c r="P19" s="1274"/>
      <c r="Q19" s="1274"/>
      <c r="R19" s="1274"/>
      <c r="S19" s="1274"/>
      <c r="T19" s="1274"/>
      <c r="U19" s="1274"/>
      <c r="V19" s="1274"/>
      <c r="W19" s="1274"/>
      <c r="X19" s="1274"/>
      <c r="Y19" s="1274"/>
      <c r="Z19" s="1274"/>
      <c r="AA19" s="1274"/>
      <c r="AB19" s="1274"/>
      <c r="AC19" s="1274"/>
      <c r="AD19" s="1274"/>
      <c r="AE19" s="1274"/>
      <c r="AF19" s="1274"/>
      <c r="AG19" s="581" t="s">
        <v>476</v>
      </c>
    </row>
    <row r="20" spans="1:37" ht="22.5">
      <c r="A20" s="1237"/>
      <c r="B20" s="1237">
        <v>1</v>
      </c>
      <c r="C20" s="1015"/>
      <c r="D20" s="1015"/>
      <c r="E20" s="1015"/>
      <c r="F20" s="1008"/>
      <c r="G20" s="1017"/>
      <c r="H20" s="1018"/>
      <c r="I20" s="997"/>
      <c r="J20" s="992"/>
      <c r="K20" s="990"/>
      <c r="L20" s="593" t="str">
        <f>mergeValue(A20) &amp;"."&amp; mergeValue(B20)</f>
        <v>1.1</v>
      </c>
      <c r="M20" s="546" t="s">
        <v>16</v>
      </c>
      <c r="N20" s="1275"/>
      <c r="O20" s="1275"/>
      <c r="P20" s="1275"/>
      <c r="Q20" s="1275"/>
      <c r="R20" s="1275"/>
      <c r="S20" s="1275"/>
      <c r="T20" s="1275"/>
      <c r="U20" s="1275"/>
      <c r="V20" s="1275"/>
      <c r="W20" s="1275"/>
      <c r="X20" s="1275"/>
      <c r="Y20" s="1275"/>
      <c r="Z20" s="1275"/>
      <c r="AA20" s="1275"/>
      <c r="AB20" s="1275"/>
      <c r="AC20" s="1275"/>
      <c r="AD20" s="1275"/>
      <c r="AE20" s="1275"/>
      <c r="AF20" s="1275"/>
      <c r="AG20" s="581" t="s">
        <v>477</v>
      </c>
    </row>
    <row r="21" spans="1:37" ht="22.5">
      <c r="A21" s="1237"/>
      <c r="B21" s="1237"/>
      <c r="C21" s="1237">
        <v>1</v>
      </c>
      <c r="D21" s="1015"/>
      <c r="E21" s="1015"/>
      <c r="F21" s="1008"/>
      <c r="G21" s="1017"/>
      <c r="H21" s="1018"/>
      <c r="I21" s="997"/>
      <c r="J21" s="992"/>
      <c r="K21" s="990"/>
      <c r="L21" s="593" t="str">
        <f>mergeValue(A21) &amp;"."&amp; mergeValue(B21)&amp;"."&amp; mergeValue(C21)</f>
        <v>1.1.1</v>
      </c>
      <c r="M21" s="547" t="s">
        <v>7</v>
      </c>
      <c r="N21" s="1275"/>
      <c r="O21" s="1275"/>
      <c r="P21" s="1275"/>
      <c r="Q21" s="1275"/>
      <c r="R21" s="1275"/>
      <c r="S21" s="1275"/>
      <c r="T21" s="1275"/>
      <c r="U21" s="1275"/>
      <c r="V21" s="1275"/>
      <c r="W21" s="1275"/>
      <c r="X21" s="1275"/>
      <c r="Y21" s="1275"/>
      <c r="Z21" s="1275"/>
      <c r="AA21" s="1275"/>
      <c r="AB21" s="1275"/>
      <c r="AC21" s="1275"/>
      <c r="AD21" s="1275"/>
      <c r="AE21" s="1275"/>
      <c r="AF21" s="1275"/>
      <c r="AG21" s="581" t="s">
        <v>633</v>
      </c>
    </row>
    <row r="22" spans="1:37" ht="15" customHeight="1">
      <c r="A22" s="1237"/>
      <c r="B22" s="1237"/>
      <c r="C22" s="1237"/>
      <c r="D22" s="1237">
        <v>1</v>
      </c>
      <c r="E22" s="1015"/>
      <c r="F22" s="1008"/>
      <c r="G22" s="1017"/>
      <c r="H22" s="1018"/>
      <c r="I22" s="997"/>
      <c r="J22" s="992"/>
      <c r="K22" s="990"/>
      <c r="L22" s="593" t="str">
        <f>mergeValue(A22) &amp;"."&amp; mergeValue(B22)&amp;"."&amp; mergeValue(C22)&amp;"."&amp; mergeValue(D22)</f>
        <v>1.1.1.1</v>
      </c>
      <c r="M22" s="548" t="s">
        <v>22</v>
      </c>
      <c r="N22" s="1275"/>
      <c r="O22" s="1275"/>
      <c r="P22" s="1275"/>
      <c r="Q22" s="1275"/>
      <c r="R22" s="1275"/>
      <c r="S22" s="1275"/>
      <c r="T22" s="1275"/>
      <c r="U22" s="1275"/>
      <c r="V22" s="1275"/>
      <c r="W22" s="1275"/>
      <c r="X22" s="1275"/>
      <c r="Y22" s="1275"/>
      <c r="Z22" s="1275"/>
      <c r="AA22" s="1275"/>
      <c r="AB22" s="1275"/>
      <c r="AC22" s="1275"/>
      <c r="AD22" s="1275"/>
      <c r="AE22" s="1275"/>
      <c r="AF22" s="1275"/>
      <c r="AG22" s="581" t="s">
        <v>680</v>
      </c>
    </row>
    <row r="23" spans="1:37" ht="20.100000000000001" customHeight="1">
      <c r="A23" s="1237"/>
      <c r="B23" s="1237"/>
      <c r="C23" s="1237"/>
      <c r="D23" s="1237"/>
      <c r="E23" s="1237">
        <v>1</v>
      </c>
      <c r="F23" s="1008"/>
      <c r="G23" s="1017"/>
      <c r="H23" s="1018"/>
      <c r="I23" s="1019"/>
      <c r="J23" s="1009"/>
      <c r="K23" s="1153"/>
      <c r="L23" s="1276" t="str">
        <f>mergeValue(A23) &amp;"."&amp; mergeValue(B23)&amp;"."&amp; mergeValue(C23)&amp;"."&amp; mergeValue(D23)&amp;"."&amp; mergeValue(E23)</f>
        <v>1.1.1.1.1</v>
      </c>
      <c r="M23" s="1277"/>
      <c r="N23" s="1233" t="s">
        <v>85</v>
      </c>
      <c r="O23" s="1271"/>
      <c r="P23" s="1267">
        <v>1</v>
      </c>
      <c r="Q23" s="1268"/>
      <c r="R23" s="1233" t="s">
        <v>85</v>
      </c>
      <c r="S23" s="1271"/>
      <c r="T23" s="1267">
        <v>1</v>
      </c>
      <c r="U23" s="1268"/>
      <c r="V23" s="1233" t="s">
        <v>85</v>
      </c>
      <c r="W23" s="561"/>
      <c r="X23" s="539">
        <v>1</v>
      </c>
      <c r="Y23" s="1096"/>
      <c r="Z23" s="671"/>
      <c r="AA23" s="671"/>
      <c r="AB23" s="1247"/>
      <c r="AC23" s="1233" t="s">
        <v>84</v>
      </c>
      <c r="AD23" s="1247"/>
      <c r="AE23" s="1233" t="s">
        <v>85</v>
      </c>
      <c r="AF23" s="578"/>
      <c r="AG23" s="1264" t="s">
        <v>681</v>
      </c>
      <c r="AH23" s="500" t="str">
        <f>strCheckDate(Z24:AF24)</f>
        <v/>
      </c>
      <c r="AI23" s="504" t="str">
        <f>IF(AND(COUNTIF(AJ18:AJ27,AJ23)&gt;1,AJ23&lt;&gt;""),"ErrUnique:HasDoubleConn","")</f>
        <v/>
      </c>
      <c r="AJ23" s="504"/>
      <c r="AK23" s="504"/>
    </row>
    <row r="24" spans="1:37" ht="20.100000000000001" customHeight="1">
      <c r="A24" s="1237"/>
      <c r="B24" s="1237"/>
      <c r="C24" s="1237"/>
      <c r="D24" s="1237"/>
      <c r="E24" s="1237"/>
      <c r="F24" s="1008"/>
      <c r="G24" s="1017"/>
      <c r="H24" s="1018"/>
      <c r="I24" s="1019"/>
      <c r="J24" s="1009"/>
      <c r="K24" s="1153"/>
      <c r="L24" s="1276"/>
      <c r="M24" s="1277"/>
      <c r="N24" s="1233"/>
      <c r="O24" s="1271"/>
      <c r="P24" s="1267"/>
      <c r="Q24" s="1269"/>
      <c r="R24" s="1233"/>
      <c r="S24" s="1271"/>
      <c r="T24" s="1267"/>
      <c r="U24" s="1270"/>
      <c r="V24" s="1233"/>
      <c r="W24" s="601"/>
      <c r="X24" s="565"/>
      <c r="Y24" s="565"/>
      <c r="Z24" s="572"/>
      <c r="AA24" s="603" t="str">
        <f>AB23 &amp; "-" &amp; AD23</f>
        <v>-</v>
      </c>
      <c r="AB24" s="1232"/>
      <c r="AC24" s="1233"/>
      <c r="AD24" s="1232"/>
      <c r="AE24" s="1233"/>
      <c r="AF24" s="673"/>
      <c r="AG24" s="1265"/>
      <c r="AI24" s="504"/>
      <c r="AJ24" s="504"/>
      <c r="AK24" s="504"/>
    </row>
    <row r="25" spans="1:37" ht="20.100000000000001" customHeight="1">
      <c r="A25" s="1237"/>
      <c r="B25" s="1237"/>
      <c r="C25" s="1237"/>
      <c r="D25" s="1237"/>
      <c r="E25" s="1237"/>
      <c r="F25" s="1008"/>
      <c r="G25" s="1017"/>
      <c r="H25" s="1018"/>
      <c r="I25" s="1019"/>
      <c r="J25" s="1009"/>
      <c r="K25" s="1153"/>
      <c r="L25" s="1276"/>
      <c r="M25" s="1277"/>
      <c r="N25" s="1233"/>
      <c r="O25" s="1271"/>
      <c r="P25" s="1267"/>
      <c r="Q25" s="1270"/>
      <c r="R25" s="1233"/>
      <c r="S25" s="602"/>
      <c r="T25" s="558"/>
      <c r="U25" s="565"/>
      <c r="V25" s="571"/>
      <c r="W25" s="571"/>
      <c r="X25" s="571"/>
      <c r="Y25" s="571"/>
      <c r="Z25" s="572"/>
      <c r="AA25" s="572"/>
      <c r="AB25" s="573"/>
      <c r="AC25" s="564"/>
      <c r="AD25" s="564"/>
      <c r="AE25" s="573"/>
      <c r="AF25" s="564"/>
      <c r="AG25" s="1265"/>
      <c r="AI25" s="504"/>
      <c r="AJ25" s="504"/>
      <c r="AK25" s="504"/>
    </row>
    <row r="26" spans="1:37" ht="20.100000000000001" customHeight="1">
      <c r="A26" s="1237"/>
      <c r="B26" s="1237"/>
      <c r="C26" s="1237"/>
      <c r="D26" s="1237"/>
      <c r="E26" s="1237"/>
      <c r="F26" s="1008"/>
      <c r="G26" s="1017"/>
      <c r="H26" s="1018"/>
      <c r="I26" s="1019"/>
      <c r="J26" s="1009"/>
      <c r="K26" s="1153"/>
      <c r="L26" s="1276"/>
      <c r="M26" s="1277"/>
      <c r="N26" s="1233"/>
      <c r="O26" s="574"/>
      <c r="P26" s="576"/>
      <c r="Q26" s="575"/>
      <c r="R26" s="571"/>
      <c r="S26" s="571"/>
      <c r="T26" s="571"/>
      <c r="U26" s="571"/>
      <c r="V26" s="571"/>
      <c r="W26" s="571"/>
      <c r="X26" s="571"/>
      <c r="Y26" s="571"/>
      <c r="Z26" s="572"/>
      <c r="AA26" s="572"/>
      <c r="AB26" s="573"/>
      <c r="AC26" s="564"/>
      <c r="AD26" s="564"/>
      <c r="AE26" s="573"/>
      <c r="AF26" s="564"/>
      <c r="AG26" s="1265"/>
      <c r="AI26" s="504"/>
      <c r="AJ26" s="504"/>
      <c r="AK26" s="504"/>
    </row>
    <row r="27" spans="1:37" s="475" customFormat="1" ht="15" customHeight="1">
      <c r="A27" s="1237"/>
      <c r="B27" s="1237"/>
      <c r="C27" s="1237"/>
      <c r="D27" s="1237"/>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6"/>
      <c r="AH27" s="501"/>
      <c r="AI27" s="501"/>
      <c r="AJ27" s="213"/>
      <c r="AK27" s="213"/>
    </row>
    <row r="28" spans="1:37" s="475" customFormat="1" ht="15" customHeight="1">
      <c r="A28" s="1237"/>
      <c r="B28" s="1237"/>
      <c r="C28" s="1237"/>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7"/>
      <c r="B29" s="1237"/>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7"/>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1" t="s">
        <v>682</v>
      </c>
      <c r="N33" s="1201"/>
      <c r="O33" s="1201"/>
      <c r="P33" s="1201"/>
      <c r="Q33" s="1201"/>
      <c r="R33" s="1201"/>
      <c r="S33" s="1201"/>
      <c r="T33" s="1201"/>
      <c r="U33" s="1201"/>
      <c r="V33" s="1201"/>
      <c r="W33" s="1201"/>
      <c r="X33" s="1201"/>
      <c r="Y33" s="1201"/>
      <c r="Z33" s="1201"/>
      <c r="AA33" s="1201"/>
      <c r="AB33" s="1201"/>
      <c r="AC33" s="1201"/>
      <c r="AD33" s="1201"/>
      <c r="AE33" s="1201"/>
      <c r="AF33" s="1201"/>
      <c r="AG33" s="1201"/>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8"/>
      <c r="V70" s="448"/>
      <c r="W70" s="448"/>
      <c r="X70" s="448"/>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2" t="s">
        <v>491</v>
      </c>
      <c r="G2" s="1203"/>
      <c r="H2" s="1204"/>
      <c r="I2" s="434"/>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5"/>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6">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6"/>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6"/>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6"/>
      <c r="B11" s="1206">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6"/>
      <c r="B12" s="1206"/>
      <c r="C12" s="1206">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6"/>
      <c r="B13" s="1206"/>
      <c r="C13" s="1206"/>
      <c r="D13" s="342">
        <v>1</v>
      </c>
      <c r="F13" s="333" t="str">
        <f>"4."&amp;mergeValue(A13) &amp;"."&amp;mergeValue(B13)&amp;"."&amp;mergeValue(C13)&amp;"."&amp;mergeValue(D13)</f>
        <v>4.1.1.1.1</v>
      </c>
      <c r="G13" s="418" t="s">
        <v>498</v>
      </c>
      <c r="H13" s="316"/>
      <c r="I13" s="1207" t="s">
        <v>591</v>
      </c>
      <c r="J13" s="332"/>
      <c r="K13" s="214"/>
      <c r="L13" s="214"/>
      <c r="M13" s="214"/>
      <c r="N13" s="214"/>
      <c r="O13" s="214"/>
      <c r="P13" s="214"/>
      <c r="Q13" s="214"/>
      <c r="R13" s="214"/>
      <c r="S13" s="214"/>
      <c r="T13" s="214"/>
    </row>
    <row r="14" spans="1:20" s="190" customFormat="1" ht="18.75">
      <c r="A14" s="1206"/>
      <c r="B14" s="1206"/>
      <c r="C14" s="1206"/>
      <c r="D14" s="342"/>
      <c r="F14" s="336"/>
      <c r="G14" s="150" t="s">
        <v>4</v>
      </c>
      <c r="H14" s="341"/>
      <c r="I14" s="1207"/>
      <c r="J14" s="332"/>
      <c r="K14" s="214"/>
      <c r="L14" s="214"/>
      <c r="M14" s="214"/>
      <c r="N14" s="214"/>
      <c r="O14" s="214"/>
      <c r="P14" s="214"/>
      <c r="Q14" s="214"/>
      <c r="R14" s="214"/>
      <c r="S14" s="214"/>
      <c r="T14" s="214"/>
    </row>
    <row r="15" spans="1:20" s="190" customFormat="1" ht="18.75">
      <c r="A15" s="1206"/>
      <c r="B15" s="1206"/>
      <c r="C15" s="342"/>
      <c r="D15" s="342"/>
      <c r="F15" s="419"/>
      <c r="G15" s="195" t="s">
        <v>403</v>
      </c>
      <c r="H15" s="420"/>
      <c r="I15" s="421"/>
      <c r="J15" s="332"/>
      <c r="K15" s="214"/>
      <c r="L15" s="214"/>
      <c r="M15" s="214"/>
      <c r="N15" s="214"/>
      <c r="O15" s="214"/>
      <c r="P15" s="214"/>
      <c r="Q15" s="214"/>
      <c r="R15" s="214"/>
      <c r="S15" s="214"/>
      <c r="T15" s="214"/>
    </row>
    <row r="16" spans="1:20" s="190" customFormat="1" ht="18.75">
      <c r="A16" s="1206"/>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1" t="s">
        <v>593</v>
      </c>
      <c r="H19" s="1201"/>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4" t="s">
        <v>686</v>
      </c>
      <c r="M5" s="1234"/>
      <c r="N5" s="1234"/>
      <c r="O5" s="1234"/>
      <c r="P5" s="1234"/>
      <c r="Q5" s="1234"/>
      <c r="R5" s="1234"/>
      <c r="S5" s="1234"/>
      <c r="T5" s="1234"/>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4" t="str">
        <f>IF(NameOrPr_ch="",IF(NameOrPr="","",NameOrPr),NameOrPr_ch)</f>
        <v>Региональная служба по тарифам Ростовской области</v>
      </c>
      <c r="P7" s="1255"/>
      <c r="Q7" s="1255"/>
      <c r="R7" s="1255"/>
      <c r="S7" s="1255"/>
      <c r="T7" s="1256"/>
      <c r="U7" s="667"/>
      <c r="Y7" s="1013"/>
      <c r="Z7" s="505"/>
      <c r="AA7" s="505"/>
      <c r="AB7" s="505"/>
      <c r="AC7" s="505"/>
    </row>
    <row r="8" spans="1:29" s="570" customFormat="1" ht="18.75">
      <c r="A8" s="590"/>
      <c r="B8" s="590"/>
      <c r="C8" s="590"/>
      <c r="D8" s="590"/>
      <c r="E8" s="590"/>
      <c r="F8" s="590"/>
      <c r="G8" s="590"/>
      <c r="H8" s="590"/>
      <c r="L8" s="499"/>
      <c r="M8" s="617" t="s">
        <v>596</v>
      </c>
      <c r="N8" s="666"/>
      <c r="O8" s="1254" t="str">
        <f>IF(datePr_ch="",IF(datePr="","",datePr),datePr_ch)</f>
        <v>18.12.2020</v>
      </c>
      <c r="P8" s="1255"/>
      <c r="Q8" s="1255"/>
      <c r="R8" s="1255"/>
      <c r="S8" s="1255"/>
      <c r="T8" s="1256"/>
      <c r="U8" s="667"/>
      <c r="Y8" s="1013"/>
      <c r="Z8" s="590"/>
      <c r="AA8" s="590"/>
      <c r="AB8" s="590"/>
      <c r="AC8" s="590"/>
    </row>
    <row r="9" spans="1:29" s="491" customFormat="1" ht="18.75">
      <c r="A9" s="505"/>
      <c r="B9" s="505"/>
      <c r="C9" s="505"/>
      <c r="D9" s="505"/>
      <c r="E9" s="505"/>
      <c r="F9" s="505"/>
      <c r="G9" s="505"/>
      <c r="H9" s="505"/>
      <c r="L9" s="552"/>
      <c r="M9" s="617" t="s">
        <v>595</v>
      </c>
      <c r="N9" s="666"/>
      <c r="O9" s="1254" t="str">
        <f>IF(numberPr_ch="",IF(numberPr="","",numberPr),numberPr_ch)</f>
        <v>54/5</v>
      </c>
      <c r="P9" s="1255"/>
      <c r="Q9" s="1255"/>
      <c r="R9" s="1255"/>
      <c r="S9" s="1255"/>
      <c r="T9" s="1256"/>
      <c r="U9" s="667"/>
      <c r="Y9" s="1013"/>
      <c r="Z9" s="505"/>
      <c r="AA9" s="505"/>
      <c r="AB9" s="505"/>
      <c r="AC9" s="505"/>
    </row>
    <row r="10" spans="1:29" s="491" customFormat="1" ht="18.75">
      <c r="A10" s="505"/>
      <c r="B10" s="505"/>
      <c r="C10" s="505"/>
      <c r="D10" s="505"/>
      <c r="E10" s="505"/>
      <c r="F10" s="505"/>
      <c r="G10" s="505"/>
      <c r="H10" s="505"/>
      <c r="L10" s="552"/>
      <c r="M10" s="617" t="s">
        <v>501</v>
      </c>
      <c r="N10" s="666"/>
      <c r="O10" s="1254" t="str">
        <f>IF(IstPub_ch="",IF(IstPub="","",IstPub),IstPub_ch)</f>
        <v>www.rst.donland.ru</v>
      </c>
      <c r="P10" s="1255"/>
      <c r="Q10" s="1255"/>
      <c r="R10" s="1255"/>
      <c r="S10" s="1255"/>
      <c r="T10" s="1256"/>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5"/>
      <c r="M12" s="1235"/>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1"/>
      <c r="R13" s="1251"/>
      <c r="S13" s="1251"/>
      <c r="T13" s="1251"/>
      <c r="U13" s="1251"/>
      <c r="V13" s="1251"/>
    </row>
    <row r="14" spans="1:29">
      <c r="J14" s="481"/>
      <c r="K14" s="481"/>
      <c r="L14" s="1154" t="s">
        <v>454</v>
      </c>
      <c r="M14" s="1154"/>
      <c r="N14" s="1154"/>
      <c r="O14" s="1154"/>
      <c r="P14" s="1154"/>
      <c r="Q14" s="1154"/>
      <c r="R14" s="1154"/>
      <c r="S14" s="1154"/>
      <c r="T14" s="1154"/>
      <c r="U14" s="1154"/>
      <c r="V14" s="1154"/>
      <c r="W14" s="1154"/>
      <c r="X14" s="1154" t="s">
        <v>455</v>
      </c>
    </row>
    <row r="15" spans="1:29" ht="14.25" customHeight="1">
      <c r="J15" s="481"/>
      <c r="K15" s="481"/>
      <c r="L15" s="1218" t="s">
        <v>92</v>
      </c>
      <c r="M15" s="1218" t="s">
        <v>626</v>
      </c>
      <c r="N15" s="534"/>
      <c r="O15" s="1218" t="s">
        <v>627</v>
      </c>
      <c r="P15" s="1272" t="s">
        <v>628</v>
      </c>
      <c r="Q15" s="1272" t="s">
        <v>641</v>
      </c>
      <c r="R15" s="1272"/>
      <c r="S15" s="1272"/>
      <c r="T15" s="1272"/>
      <c r="U15" s="1272"/>
      <c r="V15" s="1218" t="s">
        <v>341</v>
      </c>
      <c r="W15" s="1250" t="s">
        <v>275</v>
      </c>
      <c r="X15" s="1154"/>
    </row>
    <row r="16" spans="1:29" s="523" customFormat="1" ht="25.5" customHeight="1">
      <c r="A16" s="585"/>
      <c r="B16" s="585"/>
      <c r="C16" s="585"/>
      <c r="D16" s="585"/>
      <c r="E16" s="585"/>
      <c r="F16" s="585"/>
      <c r="G16" s="591"/>
      <c r="H16" s="591"/>
      <c r="I16" s="531"/>
      <c r="J16" s="529"/>
      <c r="K16" s="529"/>
      <c r="L16" s="1218"/>
      <c r="M16" s="1218"/>
      <c r="N16" s="534"/>
      <c r="O16" s="1218"/>
      <c r="P16" s="1272"/>
      <c r="Q16" s="1272" t="s">
        <v>679</v>
      </c>
      <c r="R16" s="1272"/>
      <c r="S16" s="1261" t="s">
        <v>654</v>
      </c>
      <c r="T16" s="1261"/>
      <c r="U16" s="1261"/>
      <c r="V16" s="1218"/>
      <c r="W16" s="1250"/>
      <c r="X16" s="1154"/>
      <c r="Y16" s="1008"/>
      <c r="Z16" s="585"/>
      <c r="AA16" s="585"/>
      <c r="AB16" s="585"/>
      <c r="AC16" s="585"/>
    </row>
    <row r="17" spans="1:29" ht="14.25" customHeight="1">
      <c r="J17" s="481"/>
      <c r="K17" s="481"/>
      <c r="L17" s="1218"/>
      <c r="M17" s="1218"/>
      <c r="N17" s="534"/>
      <c r="O17" s="1218"/>
      <c r="P17" s="1272"/>
      <c r="Q17" s="534" t="s">
        <v>677</v>
      </c>
      <c r="R17" s="534" t="s">
        <v>678</v>
      </c>
      <c r="S17" s="536" t="s">
        <v>274</v>
      </c>
      <c r="T17" s="1263" t="s">
        <v>273</v>
      </c>
      <c r="U17" s="1263"/>
      <c r="V17" s="1218"/>
      <c r="W17" s="1250"/>
      <c r="X17" s="1154"/>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3">
        <f t="shared" ca="1" si="0"/>
        <v>8</v>
      </c>
      <c r="U18" s="1273"/>
      <c r="V18" s="487">
        <f ca="1">OFFSET(V18,0,-2)+1</f>
        <v>9</v>
      </c>
      <c r="W18" s="523"/>
      <c r="X18" s="487">
        <f ca="1">OFFSET(X18,0,-2)+1</f>
        <v>10</v>
      </c>
    </row>
    <row r="19" spans="1:29" ht="22.5">
      <c r="A19" s="1237">
        <v>1</v>
      </c>
      <c r="B19" s="980"/>
      <c r="C19" s="980"/>
      <c r="D19" s="980"/>
      <c r="E19" s="980"/>
      <c r="F19" s="980"/>
      <c r="G19" s="981"/>
      <c r="H19" s="981"/>
      <c r="I19" s="983"/>
      <c r="J19" s="975"/>
      <c r="K19" s="975"/>
      <c r="L19" s="593">
        <f>mergeValue(A19)</f>
        <v>1</v>
      </c>
      <c r="M19" s="641" t="s">
        <v>20</v>
      </c>
      <c r="N19" s="580"/>
      <c r="O19" s="1249"/>
      <c r="P19" s="1249"/>
      <c r="Q19" s="1249"/>
      <c r="R19" s="1249"/>
      <c r="S19" s="1249"/>
      <c r="T19" s="1249"/>
      <c r="U19" s="1249"/>
      <c r="V19" s="1249"/>
      <c r="W19" s="1249"/>
      <c r="X19" s="581" t="s">
        <v>476</v>
      </c>
    </row>
    <row r="20" spans="1:29" ht="22.5">
      <c r="A20" s="1237"/>
      <c r="B20" s="1237">
        <v>1</v>
      </c>
      <c r="C20" s="980"/>
      <c r="D20" s="980"/>
      <c r="E20" s="980"/>
      <c r="F20" s="980"/>
      <c r="G20" s="985"/>
      <c r="H20" s="982"/>
      <c r="I20" s="987"/>
      <c r="J20" s="972"/>
      <c r="K20" s="971"/>
      <c r="L20" s="593" t="str">
        <f>mergeValue(A20) &amp;"."&amp; mergeValue(B20)</f>
        <v>1.1</v>
      </c>
      <c r="M20" s="546" t="s">
        <v>16</v>
      </c>
      <c r="N20" s="580"/>
      <c r="O20" s="1249"/>
      <c r="P20" s="1249"/>
      <c r="Q20" s="1249"/>
      <c r="R20" s="1249"/>
      <c r="S20" s="1249"/>
      <c r="T20" s="1249"/>
      <c r="U20" s="1249"/>
      <c r="V20" s="1249"/>
      <c r="W20" s="1249"/>
      <c r="X20" s="581" t="s">
        <v>477</v>
      </c>
    </row>
    <row r="21" spans="1:29" ht="22.5">
      <c r="A21" s="1237"/>
      <c r="B21" s="1237"/>
      <c r="C21" s="1237">
        <v>1</v>
      </c>
      <c r="D21" s="980"/>
      <c r="E21" s="980"/>
      <c r="F21" s="980"/>
      <c r="G21" s="985"/>
      <c r="H21" s="982"/>
      <c r="I21" s="988"/>
      <c r="J21" s="972"/>
      <c r="K21" s="971"/>
      <c r="L21" s="593" t="str">
        <f>mergeValue(A21) &amp;"."&amp; mergeValue(B21)&amp;"."&amp; mergeValue(C21)</f>
        <v>1.1.1</v>
      </c>
      <c r="M21" s="547" t="s">
        <v>7</v>
      </c>
      <c r="N21" s="580"/>
      <c r="O21" s="1249"/>
      <c r="P21" s="1249"/>
      <c r="Q21" s="1249"/>
      <c r="R21" s="1249"/>
      <c r="S21" s="1249"/>
      <c r="T21" s="1249"/>
      <c r="U21" s="1249"/>
      <c r="V21" s="1249"/>
      <c r="W21" s="1249"/>
      <c r="X21" s="581" t="s">
        <v>633</v>
      </c>
    </row>
    <row r="22" spans="1:29">
      <c r="A22" s="1237"/>
      <c r="B22" s="1237"/>
      <c r="C22" s="1237"/>
      <c r="D22" s="1237">
        <v>1</v>
      </c>
      <c r="E22" s="980"/>
      <c r="F22" s="980"/>
      <c r="G22" s="985"/>
      <c r="H22" s="982"/>
      <c r="I22" s="988"/>
      <c r="J22" s="986"/>
      <c r="K22" s="971"/>
      <c r="L22" s="593" t="str">
        <f>mergeValue(A22) &amp;"."&amp; mergeValue(B22)&amp;"."&amp; mergeValue(C22)&amp;"."&amp; mergeValue(D22)</f>
        <v>1.1.1.1</v>
      </c>
      <c r="M22" s="548" t="s">
        <v>22</v>
      </c>
      <c r="N22" s="580"/>
      <c r="O22" s="1249"/>
      <c r="P22" s="1249"/>
      <c r="Q22" s="1249"/>
      <c r="R22" s="1249"/>
      <c r="S22" s="1249"/>
      <c r="T22" s="1249"/>
      <c r="U22" s="1249"/>
      <c r="V22" s="1249"/>
      <c r="W22" s="1249"/>
      <c r="X22" s="1020" t="s">
        <v>687</v>
      </c>
    </row>
    <row r="23" spans="1:29" ht="42.95" customHeight="1">
      <c r="A23" s="1237"/>
      <c r="B23" s="1237"/>
      <c r="C23" s="1237"/>
      <c r="D23" s="1237"/>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08" t="s">
        <v>688</v>
      </c>
      <c r="Y23" s="1008" t="str">
        <f>strCheckDateTwo(N23:W23)</f>
        <v/>
      </c>
    </row>
    <row r="24" spans="1:29" hidden="1">
      <c r="A24" s="1237"/>
      <c r="B24" s="1237"/>
      <c r="C24" s="1237"/>
      <c r="D24" s="1237"/>
      <c r="E24" s="980"/>
      <c r="F24" s="980"/>
      <c r="G24" s="985"/>
      <c r="H24" s="982"/>
      <c r="I24" s="988"/>
      <c r="J24" s="986"/>
      <c r="K24" s="976"/>
      <c r="L24" s="631"/>
      <c r="M24" s="561"/>
      <c r="N24" s="646"/>
      <c r="O24" s="646"/>
      <c r="P24" s="646"/>
      <c r="Q24" s="646"/>
      <c r="R24" s="584" t="str">
        <f>S23 &amp; "-" &amp; U23</f>
        <v>-</v>
      </c>
      <c r="S24" s="512"/>
      <c r="T24" s="586"/>
      <c r="U24" s="512"/>
      <c r="V24" s="646"/>
      <c r="W24" s="838"/>
      <c r="X24" s="1209"/>
    </row>
    <row r="25" spans="1:29" ht="15" customHeight="1">
      <c r="A25" s="1237"/>
      <c r="B25" s="1237"/>
      <c r="C25" s="1237"/>
      <c r="D25" s="1237"/>
      <c r="E25" s="980"/>
      <c r="F25" s="980"/>
      <c r="G25" s="985"/>
      <c r="H25" s="982"/>
      <c r="I25" s="988"/>
      <c r="J25" s="986"/>
      <c r="K25" s="976"/>
      <c r="L25" s="538"/>
      <c r="M25" s="551" t="s">
        <v>5</v>
      </c>
      <c r="N25" s="549"/>
      <c r="O25" s="545"/>
      <c r="P25" s="545"/>
      <c r="Q25" s="545"/>
      <c r="R25" s="545"/>
      <c r="S25" s="573"/>
      <c r="T25" s="564"/>
      <c r="U25" s="563"/>
      <c r="V25" s="549"/>
      <c r="W25" s="549"/>
      <c r="X25" s="1210"/>
    </row>
    <row r="26" spans="1:29" s="475" customFormat="1" ht="15" customHeight="1">
      <c r="A26" s="1237"/>
      <c r="B26" s="1237"/>
      <c r="C26" s="1237"/>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7"/>
      <c r="B27" s="1237"/>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7"/>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1" t="s">
        <v>689</v>
      </c>
      <c r="N31" s="1201"/>
      <c r="O31" s="1201"/>
      <c r="P31" s="1201"/>
      <c r="Q31" s="1201"/>
      <c r="R31" s="1201"/>
      <c r="S31" s="1201"/>
      <c r="T31" s="1201"/>
      <c r="U31" s="1201"/>
      <c r="V31" s="1201"/>
      <c r="W31" s="1201"/>
      <c r="X31" s="1201"/>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2" t="s">
        <v>491</v>
      </c>
      <c r="G2" s="1203"/>
      <c r="H2" s="1204"/>
      <c r="I2" s="434"/>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5"/>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6">
        <v>1</v>
      </c>
      <c r="B8" s="214"/>
      <c r="C8" s="214"/>
      <c r="D8" s="214"/>
      <c r="F8" s="333" t="str">
        <f>"2." &amp;mergeValue(A8)</f>
        <v>2.1</v>
      </c>
      <c r="G8" s="415" t="s">
        <v>494</v>
      </c>
      <c r="H8" s="316" t="str">
        <f>IF('Перечень тарифов'!R21="","наименование отсутствует","" &amp; 'Перечень тарифов'!R21 &amp; "")</f>
        <v>наименование отсутствует</v>
      </c>
      <c r="I8" s="196" t="s">
        <v>590</v>
      </c>
      <c r="J8" s="332"/>
      <c r="K8" s="214"/>
      <c r="L8" s="214"/>
      <c r="M8" s="214"/>
      <c r="N8" s="214"/>
      <c r="O8" s="214"/>
      <c r="P8" s="214"/>
      <c r="Q8" s="214"/>
      <c r="R8" s="214"/>
      <c r="S8" s="214"/>
      <c r="T8" s="214"/>
    </row>
    <row r="9" spans="1:20" s="190" customFormat="1" ht="22.5">
      <c r="A9" s="1206"/>
      <c r="B9" s="214"/>
      <c r="C9" s="214"/>
      <c r="D9" s="214"/>
      <c r="F9" s="333" t="str">
        <f>"3." &amp;mergeValue(A9)</f>
        <v>3.1</v>
      </c>
      <c r="G9" s="415" t="s">
        <v>495</v>
      </c>
      <c r="H9" s="316" t="str">
        <f>IF('Перечень тарифов'!F21="","наименование отсутствует","" &amp; 'Перечень тарифов'!F21 &amp; "")</f>
        <v>Передача. Теплоноситель</v>
      </c>
      <c r="I9" s="196" t="s">
        <v>588</v>
      </c>
      <c r="J9" s="332"/>
      <c r="K9" s="214"/>
      <c r="L9" s="214"/>
      <c r="M9" s="214"/>
      <c r="N9" s="214"/>
      <c r="O9" s="214"/>
      <c r="P9" s="214"/>
      <c r="Q9" s="214"/>
      <c r="R9" s="214"/>
      <c r="S9" s="214"/>
      <c r="T9" s="214"/>
    </row>
    <row r="10" spans="1:20" s="190" customFormat="1" ht="22.5">
      <c r="A10" s="1206"/>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6"/>
      <c r="B11" s="1206">
        <v>1</v>
      </c>
      <c r="C11" s="439"/>
      <c r="D11" s="439"/>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6"/>
      <c r="B12" s="1206"/>
      <c r="C12" s="1206">
        <v>1</v>
      </c>
      <c r="D12" s="439"/>
      <c r="F12" s="333" t="str">
        <f>"4."&amp;mergeValue(A12) &amp;"."&amp;mergeValue(B12)&amp;"."&amp;mergeValue(C12)</f>
        <v>4.1.1.1</v>
      </c>
      <c r="G12" s="339" t="s">
        <v>497</v>
      </c>
      <c r="H12" s="316" t="str">
        <f>IF(Территории!H13="","","" &amp; Территории!H13 &amp; "")</f>
        <v>Город Волгодонск</v>
      </c>
      <c r="I12" s="196" t="s">
        <v>500</v>
      </c>
      <c r="J12" s="332"/>
      <c r="K12" s="214"/>
      <c r="L12" s="214"/>
      <c r="M12" s="214"/>
      <c r="N12" s="214"/>
      <c r="O12" s="214"/>
      <c r="P12" s="214"/>
      <c r="Q12" s="214"/>
      <c r="R12" s="214"/>
      <c r="S12" s="214"/>
      <c r="T12" s="214"/>
    </row>
    <row r="13" spans="1:20" s="190" customFormat="1" ht="56.25">
      <c r="A13" s="1206"/>
      <c r="B13" s="1206"/>
      <c r="C13" s="1206"/>
      <c r="D13" s="439">
        <v>1</v>
      </c>
      <c r="F13" s="333" t="str">
        <f>"4."&amp;mergeValue(A13) &amp;"."&amp;mergeValue(B13)&amp;"."&amp;mergeValue(C13)&amp;"."&amp;mergeValue(D13)</f>
        <v>4.1.1.1.1</v>
      </c>
      <c r="G13" s="418" t="s">
        <v>498</v>
      </c>
      <c r="H13" s="316" t="str">
        <f>IF(Территории!R14="","","" &amp; Территории!R14 &amp; "")</f>
        <v>Город Волгодонск (60712000)</v>
      </c>
      <c r="I13" s="1106"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201" t="s">
        <v>593</v>
      </c>
      <c r="H15" s="1201"/>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opLeftCell="C4" zoomScaleNormal="100" workbookViewId="0">
      <selection activeCell="E19" sqref="E19:F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4" t="s">
        <v>730</v>
      </c>
      <c r="E5" s="1234"/>
      <c r="F5" s="1234"/>
      <c r="G5" s="436"/>
    </row>
    <row r="6" spans="1:16" ht="3" customHeight="1">
      <c r="C6" s="86"/>
      <c r="D6" s="37"/>
      <c r="E6" s="84"/>
      <c r="F6" s="83"/>
      <c r="G6" s="286"/>
    </row>
    <row r="7" spans="1:16">
      <c r="C7" s="86"/>
      <c r="D7" s="1218" t="s">
        <v>454</v>
      </c>
      <c r="E7" s="1218"/>
      <c r="F7" s="1218"/>
      <c r="G7" s="1278" t="s">
        <v>455</v>
      </c>
    </row>
    <row r="8" spans="1:16">
      <c r="C8" s="86"/>
      <c r="D8" s="103" t="s">
        <v>92</v>
      </c>
      <c r="E8" s="113" t="s">
        <v>457</v>
      </c>
      <c r="F8" s="113" t="s">
        <v>456</v>
      </c>
      <c r="G8" s="1278"/>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5" t="s">
        <v>2334</v>
      </c>
      <c r="F12" s="1090" t="s">
        <v>2335</v>
      </c>
      <c r="G12" s="1208" t="s">
        <v>597</v>
      </c>
    </row>
    <row r="13" spans="1:16" s="1061" customFormat="1" ht="20.100000000000001" customHeight="1">
      <c r="A13" s="97"/>
      <c r="B13" s="186"/>
      <c r="C13" s="1109" t="s">
        <v>2316</v>
      </c>
      <c r="D13" s="187" t="s">
        <v>2330</v>
      </c>
      <c r="E13" s="291" t="s">
        <v>2336</v>
      </c>
      <c r="F13" s="1090" t="s">
        <v>2337</v>
      </c>
      <c r="G13" s="1209"/>
      <c r="I13" s="829"/>
      <c r="J13" s="829"/>
    </row>
    <row r="14" spans="1:16" s="1061" customFormat="1" ht="20.100000000000001" customHeight="1">
      <c r="A14" s="97"/>
      <c r="B14" s="186"/>
      <c r="C14" s="1109" t="s">
        <v>2316</v>
      </c>
      <c r="D14" s="187" t="s">
        <v>2331</v>
      </c>
      <c r="E14" s="291" t="s">
        <v>2338</v>
      </c>
      <c r="F14" s="1090" t="s">
        <v>2339</v>
      </c>
      <c r="G14" s="1209"/>
      <c r="I14" s="829"/>
      <c r="J14" s="829"/>
    </row>
    <row r="15" spans="1:16" s="1061" customFormat="1" ht="20.100000000000001" customHeight="1">
      <c r="A15" s="97"/>
      <c r="B15" s="186"/>
      <c r="C15" s="1109" t="s">
        <v>2316</v>
      </c>
      <c r="D15" s="187" t="s">
        <v>2332</v>
      </c>
      <c r="E15" s="291" t="s">
        <v>2340</v>
      </c>
      <c r="F15" s="1090" t="s">
        <v>2341</v>
      </c>
      <c r="G15" s="1209"/>
      <c r="I15" s="829"/>
      <c r="J15" s="829"/>
    </row>
    <row r="16" spans="1:16" s="1061" customFormat="1" ht="20.100000000000001" customHeight="1">
      <c r="A16" s="97"/>
      <c r="B16" s="186"/>
      <c r="C16" s="1109" t="s">
        <v>2316</v>
      </c>
      <c r="D16" s="187" t="s">
        <v>2333</v>
      </c>
      <c r="E16" s="291" t="s">
        <v>2342</v>
      </c>
      <c r="F16" s="1090" t="s">
        <v>2343</v>
      </c>
      <c r="G16" s="1209"/>
      <c r="I16" s="829"/>
      <c r="J16" s="829"/>
    </row>
    <row r="17" spans="1:16" ht="15" customHeight="1">
      <c r="A17" s="285"/>
      <c r="C17" s="86"/>
      <c r="D17" s="114"/>
      <c r="E17" s="300" t="s">
        <v>328</v>
      </c>
      <c r="F17" s="297"/>
      <c r="G17" s="1210"/>
    </row>
    <row r="18" spans="1:16">
      <c r="A18" s="285"/>
      <c r="C18" s="86"/>
      <c r="D18" s="187" t="s">
        <v>329</v>
      </c>
      <c r="E18" s="287" t="s">
        <v>694</v>
      </c>
      <c r="F18" s="294" t="s">
        <v>458</v>
      </c>
      <c r="G18" s="789"/>
    </row>
    <row r="19" spans="1:16" ht="42.95" customHeight="1">
      <c r="A19" s="285"/>
      <c r="C19" s="86"/>
      <c r="D19" s="187" t="s">
        <v>443</v>
      </c>
      <c r="E19" s="1125" t="s">
        <v>2344</v>
      </c>
      <c r="F19" s="1097" t="s">
        <v>2345</v>
      </c>
      <c r="G19" s="1208" t="s">
        <v>695</v>
      </c>
    </row>
    <row r="20" spans="1:16" s="799" customFormat="1" ht="15" customHeight="1">
      <c r="A20" s="803"/>
      <c r="B20" s="186"/>
      <c r="C20" s="686"/>
      <c r="D20" s="824"/>
      <c r="E20" s="827" t="s">
        <v>328</v>
      </c>
      <c r="F20" s="790"/>
      <c r="G20" s="1210"/>
      <c r="I20" s="829"/>
      <c r="J20" s="829"/>
    </row>
    <row r="21" spans="1:16" s="799" customFormat="1">
      <c r="A21" s="803"/>
      <c r="B21" s="186"/>
      <c r="C21" s="686"/>
      <c r="D21" s="187" t="s">
        <v>733</v>
      </c>
      <c r="E21" s="782" t="s">
        <v>735</v>
      </c>
      <c r="F21" s="294" t="s">
        <v>458</v>
      </c>
      <c r="G21" s="789"/>
      <c r="I21" s="829"/>
      <c r="J21" s="829"/>
    </row>
    <row r="22" spans="1:16" s="799" customFormat="1" ht="18.75" hidden="1">
      <c r="A22" s="803"/>
      <c r="B22" s="186"/>
      <c r="C22" s="686"/>
      <c r="D22" s="785" t="s">
        <v>734</v>
      </c>
      <c r="E22" s="784"/>
      <c r="F22" s="783"/>
      <c r="G22" s="798"/>
      <c r="H22" s="786"/>
      <c r="I22" s="829"/>
      <c r="J22" s="829"/>
    </row>
    <row r="23" spans="1:16" ht="15" customHeight="1">
      <c r="A23" s="285"/>
      <c r="C23" s="86"/>
      <c r="D23" s="114"/>
      <c r="E23" s="827" t="s">
        <v>328</v>
      </c>
      <c r="F23" s="790"/>
      <c r="G23" s="791"/>
    </row>
    <row r="24" spans="1:16" ht="3" customHeight="1"/>
    <row r="25" spans="1:16">
      <c r="D25" s="788" t="s">
        <v>731</v>
      </c>
      <c r="E25" s="787" t="s">
        <v>732</v>
      </c>
      <c r="F25" s="725"/>
      <c r="G25" s="725"/>
      <c r="H25" s="725"/>
      <c r="I25" s="725"/>
      <c r="J25" s="725"/>
      <c r="K25" s="725"/>
      <c r="L25" s="725"/>
      <c r="M25" s="725"/>
      <c r="N25" s="725"/>
      <c r="O25" s="725"/>
      <c r="P25" s="725"/>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2" t="s">
        <v>491</v>
      </c>
      <c r="G2" s="1203"/>
      <c r="H2" s="1204"/>
      <c r="I2" s="806"/>
    </row>
    <row r="3" spans="1:20" ht="3" customHeight="1"/>
    <row r="4" spans="1:20" s="1007" customFormat="1" ht="11.25">
      <c r="A4" s="1013"/>
      <c r="B4" s="1013"/>
      <c r="C4" s="1013"/>
      <c r="D4" s="1013"/>
      <c r="F4" s="1154" t="s">
        <v>454</v>
      </c>
      <c r="G4" s="1154"/>
      <c r="H4" s="1154"/>
      <c r="I4" s="1205"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5" t="s">
        <v>442</v>
      </c>
      <c r="I5" s="1205"/>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8" t="str">
        <f>IF(dateCh="","",dateCh)</f>
        <v>24.12.2020</v>
      </c>
      <c r="I7" s="816" t="s">
        <v>493</v>
      </c>
      <c r="J7" s="615"/>
      <c r="K7" s="1013"/>
      <c r="L7" s="1013"/>
      <c r="M7" s="1013"/>
      <c r="N7" s="1013"/>
      <c r="O7" s="1013"/>
      <c r="P7" s="1013"/>
      <c r="Q7" s="1013"/>
      <c r="R7" s="1013"/>
      <c r="S7" s="1013"/>
      <c r="T7" s="1013"/>
    </row>
    <row r="8" spans="1:20" s="1007" customFormat="1" ht="45">
      <c r="A8" s="1206">
        <v>1</v>
      </c>
      <c r="B8" s="1013"/>
      <c r="C8" s="1013"/>
      <c r="D8" s="1013"/>
      <c r="F8" s="1029" t="str">
        <f>"2." &amp;mergeValue(A8)</f>
        <v>2.1</v>
      </c>
      <c r="G8" s="815" t="s">
        <v>494</v>
      </c>
      <c r="H8" s="1108"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06"/>
      <c r="B9" s="1013"/>
      <c r="C9" s="1013"/>
      <c r="D9" s="1013"/>
      <c r="F9" s="1029" t="str">
        <f>"3." &amp;mergeValue(A9)</f>
        <v>3.1</v>
      </c>
      <c r="G9" s="815" t="s">
        <v>495</v>
      </c>
      <c r="H9" s="1108" t="str">
        <f>IF('Перечень тарифов'!F21="","наименование отсутствует","" &amp; 'Перечень тарифов'!F21 &amp; "")</f>
        <v>Передача. Теплоноситель</v>
      </c>
      <c r="I9" s="816" t="s">
        <v>588</v>
      </c>
      <c r="J9" s="615"/>
      <c r="K9" s="1013"/>
      <c r="L9" s="1013"/>
      <c r="M9" s="1013"/>
      <c r="N9" s="1013"/>
      <c r="O9" s="1013"/>
      <c r="P9" s="1013"/>
      <c r="Q9" s="1013"/>
      <c r="R9" s="1013"/>
      <c r="S9" s="1013"/>
      <c r="T9" s="1013"/>
    </row>
    <row r="10" spans="1:20" s="1007" customFormat="1" ht="22.5">
      <c r="A10" s="1206"/>
      <c r="B10" s="1013"/>
      <c r="C10" s="1013"/>
      <c r="D10" s="1013"/>
      <c r="F10" s="1029" t="str">
        <f>"4."&amp;mergeValue(A10)</f>
        <v>4.1</v>
      </c>
      <c r="G10" s="815" t="s">
        <v>496</v>
      </c>
      <c r="H10" s="1115" t="s">
        <v>458</v>
      </c>
      <c r="I10" s="816"/>
      <c r="J10" s="615"/>
      <c r="K10" s="1013"/>
      <c r="L10" s="1013"/>
      <c r="M10" s="1013"/>
      <c r="N10" s="1013"/>
      <c r="O10" s="1013"/>
      <c r="P10" s="1013"/>
      <c r="Q10" s="1013"/>
      <c r="R10" s="1013"/>
      <c r="S10" s="1013"/>
      <c r="T10" s="1013"/>
    </row>
    <row r="11" spans="1:20" s="1007" customFormat="1" ht="18.75">
      <c r="A11" s="1206"/>
      <c r="B11" s="1206">
        <v>1</v>
      </c>
      <c r="C11" s="1105"/>
      <c r="D11" s="1105"/>
      <c r="F11" s="1029" t="str">
        <f>"4."&amp;mergeValue(A11) &amp;"."&amp;mergeValue(B11)</f>
        <v>4.1.1</v>
      </c>
      <c r="G11" s="830" t="s">
        <v>592</v>
      </c>
      <c r="H11" s="1108" t="str">
        <f>IF(region_name="","",region_name)</f>
        <v>Ростовская область</v>
      </c>
      <c r="I11" s="816" t="s">
        <v>499</v>
      </c>
      <c r="J11" s="615"/>
      <c r="K11" s="1013"/>
      <c r="L11" s="1013"/>
      <c r="M11" s="1013"/>
      <c r="N11" s="1013"/>
      <c r="O11" s="1013"/>
      <c r="P11" s="1013"/>
      <c r="Q11" s="1013"/>
      <c r="R11" s="1013"/>
      <c r="S11" s="1013"/>
      <c r="T11" s="1013"/>
    </row>
    <row r="12" spans="1:20" s="1007" customFormat="1" ht="22.5">
      <c r="A12" s="1206"/>
      <c r="B12" s="1206"/>
      <c r="C12" s="1206">
        <v>1</v>
      </c>
      <c r="D12" s="1105"/>
      <c r="F12" s="1029" t="str">
        <f>"4."&amp;mergeValue(A12) &amp;"."&amp;mergeValue(B12)&amp;"."&amp;mergeValue(C12)</f>
        <v>4.1.1.1</v>
      </c>
      <c r="G12" s="817" t="s">
        <v>497</v>
      </c>
      <c r="H12" s="1108" t="str">
        <f>IF(Территории!H13="","","" &amp; Территории!H13 &amp; "")</f>
        <v>Город Волгодонск</v>
      </c>
      <c r="I12" s="816" t="s">
        <v>500</v>
      </c>
      <c r="J12" s="615"/>
      <c r="K12" s="1013"/>
      <c r="L12" s="1013"/>
      <c r="M12" s="1013"/>
      <c r="N12" s="1013"/>
      <c r="O12" s="1013"/>
      <c r="P12" s="1013"/>
      <c r="Q12" s="1013"/>
      <c r="R12" s="1013"/>
      <c r="S12" s="1013"/>
      <c r="T12" s="1013"/>
    </row>
    <row r="13" spans="1:20" s="1007" customFormat="1" ht="56.25">
      <c r="A13" s="1206"/>
      <c r="B13" s="1206"/>
      <c r="C13" s="1206"/>
      <c r="D13" s="1105">
        <v>1</v>
      </c>
      <c r="F13" s="1029" t="str">
        <f>"4."&amp;mergeValue(A13) &amp;"."&amp;mergeValue(B13)&amp;"."&amp;mergeValue(C13)&amp;"."&amp;mergeValue(D13)</f>
        <v>4.1.1.1.1</v>
      </c>
      <c r="G13" s="818" t="s">
        <v>498</v>
      </c>
      <c r="H13" s="1108" t="str">
        <f>IF(Территории!R14="","","" &amp; Территории!R14 &amp; "")</f>
        <v>Город Волгодонск (60712000)</v>
      </c>
      <c r="I13" s="1106"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1" t="s">
        <v>593</v>
      </c>
      <c r="H15" s="1201"/>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19"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4" t="s">
        <v>696</v>
      </c>
      <c r="E5" s="1234"/>
      <c r="F5" s="1234"/>
      <c r="G5" s="1234"/>
      <c r="H5" s="1234"/>
      <c r="I5" s="334"/>
    </row>
    <row r="6" spans="1:9" ht="3" customHeight="1">
      <c r="C6" s="86"/>
      <c r="D6" s="37"/>
      <c r="E6" s="84"/>
      <c r="F6" s="84"/>
      <c r="G6" s="84"/>
      <c r="H6" s="83"/>
      <c r="I6" s="286"/>
    </row>
    <row r="7" spans="1:9" ht="21" customHeight="1">
      <c r="C7" s="86"/>
      <c r="D7" s="1218" t="s">
        <v>454</v>
      </c>
      <c r="E7" s="1218"/>
      <c r="F7" s="1218"/>
      <c r="G7" s="1218"/>
      <c r="H7" s="1218"/>
      <c r="I7" s="1278" t="s">
        <v>455</v>
      </c>
    </row>
    <row r="8" spans="1:9" ht="21" customHeight="1">
      <c r="C8" s="86"/>
      <c r="D8" s="103" t="s">
        <v>92</v>
      </c>
      <c r="E8" s="113" t="s">
        <v>457</v>
      </c>
      <c r="F8" s="113"/>
      <c r="G8" s="113" t="s">
        <v>442</v>
      </c>
      <c r="H8" s="113" t="s">
        <v>456</v>
      </c>
      <c r="I8" s="1278"/>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6"/>
    </row>
    <row r="11" spans="1:9" ht="20.100000000000001" customHeight="1">
      <c r="A11" s="285"/>
      <c r="C11" s="86"/>
      <c r="D11" s="187" t="s">
        <v>295</v>
      </c>
      <c r="E11" s="287" t="s">
        <v>460</v>
      </c>
      <c r="F11" s="294"/>
      <c r="G11" s="430" t="s">
        <v>2347</v>
      </c>
      <c r="H11" s="294" t="s">
        <v>458</v>
      </c>
      <c r="I11" s="196" t="s">
        <v>461</v>
      </c>
    </row>
    <row r="12" spans="1:9" ht="45">
      <c r="A12" s="285"/>
      <c r="C12" s="86"/>
      <c r="D12" s="187" t="s">
        <v>329</v>
      </c>
      <c r="E12" s="287" t="s">
        <v>462</v>
      </c>
      <c r="F12" s="294"/>
      <c r="G12" s="1126" t="s">
        <v>2348</v>
      </c>
      <c r="H12" s="1090" t="s">
        <v>2349</v>
      </c>
      <c r="I12" s="413" t="s">
        <v>697</v>
      </c>
    </row>
    <row r="13" spans="1:9" ht="33.75">
      <c r="A13" s="285"/>
      <c r="B13" s="186">
        <v>3</v>
      </c>
      <c r="C13" s="86"/>
      <c r="D13" s="187">
        <v>2</v>
      </c>
      <c r="E13" s="350" t="s">
        <v>698</v>
      </c>
      <c r="F13" s="294"/>
      <c r="G13" s="294" t="s">
        <v>458</v>
      </c>
      <c r="H13" s="1090" t="s">
        <v>2350</v>
      </c>
      <c r="I13" s="414" t="s">
        <v>463</v>
      </c>
    </row>
    <row r="14" spans="1:9" ht="39" customHeight="1">
      <c r="A14" s="285"/>
      <c r="C14" s="86"/>
      <c r="D14" s="187">
        <v>3</v>
      </c>
      <c r="E14" s="1279" t="s">
        <v>699</v>
      </c>
      <c r="F14" s="1279"/>
      <c r="G14" s="1279"/>
      <c r="H14" s="1279"/>
      <c r="I14" s="411"/>
    </row>
    <row r="15" spans="1:9" ht="20.100000000000001" customHeight="1">
      <c r="A15" s="285"/>
      <c r="C15" s="86"/>
      <c r="D15" s="187" t="s">
        <v>444</v>
      </c>
      <c r="E15" s="295" t="s">
        <v>2351</v>
      </c>
      <c r="F15" s="294"/>
      <c r="G15" s="294" t="s">
        <v>458</v>
      </c>
      <c r="H15" s="1090" t="s">
        <v>2352</v>
      </c>
      <c r="I15" s="1208" t="s">
        <v>700</v>
      </c>
    </row>
    <row r="16" spans="1:9" ht="15" customHeight="1">
      <c r="A16" s="285"/>
      <c r="C16" s="86"/>
      <c r="D16" s="114"/>
      <c r="E16" s="299" t="s">
        <v>328</v>
      </c>
      <c r="F16" s="300"/>
      <c r="G16" s="300"/>
      <c r="H16" s="297"/>
      <c r="I16" s="1210"/>
    </row>
    <row r="17" spans="1:12" ht="69" customHeight="1">
      <c r="A17" s="285"/>
      <c r="B17" s="186">
        <v>3</v>
      </c>
      <c r="C17" s="86"/>
      <c r="D17" s="187">
        <v>4</v>
      </c>
      <c r="E17" s="1279" t="s">
        <v>701</v>
      </c>
      <c r="F17" s="1279"/>
      <c r="G17" s="1279"/>
      <c r="H17" s="1279"/>
      <c r="I17" s="411"/>
    </row>
    <row r="18" spans="1:12" ht="99" customHeight="1">
      <c r="A18" s="285"/>
      <c r="C18" s="86"/>
      <c r="D18" s="187" t="s">
        <v>445</v>
      </c>
      <c r="E18" s="301" t="s">
        <v>464</v>
      </c>
      <c r="F18" s="294"/>
      <c r="G18" s="412" t="s">
        <v>2353</v>
      </c>
      <c r="H18" s="294" t="s">
        <v>458</v>
      </c>
      <c r="I18" s="1208" t="s">
        <v>481</v>
      </c>
    </row>
    <row r="19" spans="1:12" ht="15" customHeight="1">
      <c r="A19" s="285"/>
      <c r="C19" s="86"/>
      <c r="D19" s="114"/>
      <c r="E19" s="299" t="s">
        <v>328</v>
      </c>
      <c r="F19" s="300"/>
      <c r="G19" s="300"/>
      <c r="H19" s="297"/>
      <c r="I19" s="1210"/>
    </row>
    <row r="20" spans="1:12" ht="30" customHeight="1">
      <c r="A20" s="285"/>
      <c r="B20" s="186">
        <v>3</v>
      </c>
      <c r="C20" s="86"/>
      <c r="D20" s="187">
        <v>5</v>
      </c>
      <c r="E20" s="1279" t="s">
        <v>702</v>
      </c>
      <c r="F20" s="1279"/>
      <c r="G20" s="1279"/>
      <c r="H20" s="1279"/>
      <c r="I20" s="411"/>
    </row>
    <row r="21" spans="1:12" ht="26.1" customHeight="1">
      <c r="A21" s="285"/>
      <c r="C21" s="86"/>
      <c r="D21" s="187" t="s">
        <v>446</v>
      </c>
      <c r="E21" s="1281" t="s">
        <v>703</v>
      </c>
      <c r="F21" s="1281"/>
      <c r="G21" s="1281"/>
      <c r="H21" s="1281"/>
      <c r="I21" s="411"/>
    </row>
    <row r="22" spans="1:12" ht="32.1" customHeight="1">
      <c r="A22" s="285"/>
      <c r="C22" s="86"/>
      <c r="D22" s="187" t="s">
        <v>447</v>
      </c>
      <c r="E22" s="302" t="s">
        <v>465</v>
      </c>
      <c r="F22" s="294"/>
      <c r="G22" s="412" t="s">
        <v>2346</v>
      </c>
      <c r="H22" s="294" t="s">
        <v>458</v>
      </c>
      <c r="I22" s="1208" t="s">
        <v>704</v>
      </c>
    </row>
    <row r="23" spans="1:12" ht="15" customHeight="1">
      <c r="A23" s="285"/>
      <c r="C23" s="86"/>
      <c r="D23" s="114"/>
      <c r="E23" s="300" t="s">
        <v>328</v>
      </c>
      <c r="F23" s="296"/>
      <c r="G23" s="296"/>
      <c r="H23" s="297"/>
      <c r="I23" s="1210"/>
    </row>
    <row r="24" spans="1:12" ht="14.25" customHeight="1">
      <c r="A24" s="285"/>
      <c r="C24" s="86"/>
      <c r="D24" s="187" t="s">
        <v>448</v>
      </c>
      <c r="E24" s="1281" t="s">
        <v>705</v>
      </c>
      <c r="F24" s="1281"/>
      <c r="G24" s="1281"/>
      <c r="H24" s="1281"/>
      <c r="I24" s="411"/>
    </row>
    <row r="25" spans="1:12" ht="42.95" customHeight="1">
      <c r="A25" s="285"/>
      <c r="C25" s="86"/>
      <c r="D25" s="187" t="s">
        <v>449</v>
      </c>
      <c r="E25" s="302" t="s">
        <v>467</v>
      </c>
      <c r="F25" s="294"/>
      <c r="G25" s="412" t="s">
        <v>2354</v>
      </c>
      <c r="H25" s="294" t="s">
        <v>458</v>
      </c>
      <c r="I25" s="1208" t="s">
        <v>598</v>
      </c>
    </row>
    <row r="26" spans="1:12" ht="15" customHeight="1">
      <c r="A26" s="285"/>
      <c r="C26" s="86"/>
      <c r="D26" s="114"/>
      <c r="E26" s="300" t="s">
        <v>328</v>
      </c>
      <c r="F26" s="296"/>
      <c r="G26" s="296"/>
      <c r="H26" s="297"/>
      <c r="I26" s="1210"/>
    </row>
    <row r="27" spans="1:12" ht="26.1" customHeight="1">
      <c r="A27" s="285"/>
      <c r="C27" s="86"/>
      <c r="D27" s="187" t="s">
        <v>450</v>
      </c>
      <c r="E27" s="1281" t="s">
        <v>706</v>
      </c>
      <c r="F27" s="1281"/>
      <c r="G27" s="1281"/>
      <c r="H27" s="1281"/>
      <c r="I27" s="411"/>
    </row>
    <row r="28" spans="1:12" ht="32.1" customHeight="1">
      <c r="A28" s="285"/>
      <c r="C28" s="86"/>
      <c r="D28" s="187" t="s">
        <v>451</v>
      </c>
      <c r="E28" s="302" t="s">
        <v>466</v>
      </c>
      <c r="F28" s="294"/>
      <c r="G28" s="305" t="s">
        <v>2357</v>
      </c>
      <c r="H28" s="294" t="s">
        <v>458</v>
      </c>
      <c r="I28" s="1208" t="s">
        <v>707</v>
      </c>
      <c r="K28" s="212" t="s">
        <v>2356</v>
      </c>
      <c r="L28" s="212" t="s">
        <v>2355</v>
      </c>
    </row>
    <row r="29" spans="1:12" ht="15" customHeight="1">
      <c r="A29" s="285"/>
      <c r="C29" s="86"/>
      <c r="D29" s="114"/>
      <c r="E29" s="300" t="s">
        <v>328</v>
      </c>
      <c r="F29" s="296"/>
      <c r="G29" s="296"/>
      <c r="H29" s="297"/>
      <c r="I29" s="1210"/>
    </row>
    <row r="30" spans="1:12" ht="49.5" customHeight="1">
      <c r="A30" s="285"/>
      <c r="B30" s="186">
        <v>3</v>
      </c>
      <c r="C30" s="86"/>
      <c r="D30" s="187" t="s">
        <v>69</v>
      </c>
      <c r="E30" s="1279" t="s">
        <v>709</v>
      </c>
      <c r="F30" s="1279"/>
      <c r="G30" s="1279"/>
      <c r="H30" s="1279"/>
      <c r="I30" s="411"/>
    </row>
    <row r="31" spans="1:12" ht="42.95" customHeight="1">
      <c r="A31" s="285"/>
      <c r="C31" s="86"/>
      <c r="D31" s="187" t="s">
        <v>452</v>
      </c>
      <c r="E31" s="295" t="s">
        <v>2353</v>
      </c>
      <c r="F31" s="294"/>
      <c r="G31" s="294" t="s">
        <v>458</v>
      </c>
      <c r="H31" s="1090" t="s">
        <v>2358</v>
      </c>
      <c r="I31" s="1208" t="s">
        <v>480</v>
      </c>
    </row>
    <row r="32" spans="1:12" ht="15" customHeight="1">
      <c r="A32" s="285"/>
      <c r="C32" s="86"/>
      <c r="D32" s="114"/>
      <c r="E32" s="299" t="s">
        <v>328</v>
      </c>
      <c r="F32" s="296"/>
      <c r="G32" s="296"/>
      <c r="H32" s="297"/>
      <c r="I32" s="1210"/>
    </row>
    <row r="33" spans="1:12" s="174" customFormat="1" ht="3" customHeight="1">
      <c r="A33" s="285"/>
      <c r="K33" s="289"/>
      <c r="L33" s="289"/>
    </row>
    <row r="34" spans="1:12" ht="24.75" customHeight="1">
      <c r="D34" s="298">
        <v>1</v>
      </c>
      <c r="E34" s="1201" t="s">
        <v>708</v>
      </c>
      <c r="F34" s="1201"/>
      <c r="G34" s="1201"/>
      <c r="H34" s="1201"/>
      <c r="I34" s="1201"/>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G12" location="'Форма 4.8'!$G$12" tooltip="Кликните по гиперссылке, чтобы перейти по гиперссылке или отредактировать её" display="volgodonsk-ts.ru"/>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2" t="s">
        <v>478</v>
      </c>
      <c r="E5" s="1282"/>
      <c r="F5" s="1282"/>
      <c r="G5" s="1282"/>
      <c r="H5" s="1282"/>
      <c r="I5" s="1282"/>
      <c r="J5" s="1282"/>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4" t="s">
        <v>454</v>
      </c>
      <c r="E8" s="1284"/>
      <c r="F8" s="1284"/>
      <c r="G8" s="1284"/>
      <c r="H8" s="1284"/>
      <c r="I8" s="1284"/>
      <c r="J8" s="1284"/>
      <c r="K8" s="1284" t="s">
        <v>455</v>
      </c>
    </row>
    <row r="9" spans="1:14">
      <c r="D9" s="1284" t="s">
        <v>92</v>
      </c>
      <c r="E9" s="1284" t="s">
        <v>482</v>
      </c>
      <c r="F9" s="1284"/>
      <c r="G9" s="1284" t="s">
        <v>483</v>
      </c>
      <c r="H9" s="1284"/>
      <c r="I9" s="1284"/>
      <c r="J9" s="1284"/>
      <c r="K9" s="1284"/>
    </row>
    <row r="10" spans="1:14" ht="22.5">
      <c r="D10" s="1284"/>
      <c r="E10" s="137" t="s">
        <v>484</v>
      </c>
      <c r="F10" s="137" t="s">
        <v>400</v>
      </c>
      <c r="G10" s="137" t="s">
        <v>400</v>
      </c>
      <c r="H10" s="137" t="s">
        <v>484</v>
      </c>
      <c r="I10" s="137" t="s">
        <v>485</v>
      </c>
      <c r="J10" s="137" t="s">
        <v>456</v>
      </c>
      <c r="K10" s="128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08"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0"/>
    </row>
    <row r="14" spans="1:14" ht="3" customHeight="1">
      <c r="A14" s="131"/>
      <c r="B14" s="131"/>
      <c r="C14" s="131"/>
    </row>
    <row r="15" spans="1:14" ht="27.75" customHeight="1">
      <c r="E15" s="1283" t="s">
        <v>594</v>
      </c>
      <c r="F15" s="1283"/>
      <c r="G15" s="1283"/>
      <c r="H15" s="1283"/>
      <c r="I15" s="1283"/>
      <c r="J15" s="128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21" sqref="E21"/>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314</v>
      </c>
      <c r="E7" s="1165"/>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33.75">
      <c r="C12" s="167"/>
      <c r="D12" s="123">
        <v>1</v>
      </c>
      <c r="E12" s="1073" t="s">
        <v>2359</v>
      </c>
    </row>
    <row r="13" spans="3:9" ht="12" customHeight="1">
      <c r="C13" s="50"/>
      <c r="D13" s="427"/>
      <c r="E13" s="428" t="s">
        <v>177</v>
      </c>
    </row>
    <row r="14" spans="3:9" ht="3" customHeight="1"/>
    <row r="15" spans="3:9" ht="22.5" customHeight="1">
      <c r="C15" s="168"/>
      <c r="D15" s="1285" t="s">
        <v>315</v>
      </c>
      <c r="E15" s="128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2" t="s">
        <v>55</v>
      </c>
      <c r="E7" s="1282"/>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6" t="s">
        <v>56</v>
      </c>
      <c r="C2" s="1286"/>
      <c r="D2" s="1286"/>
      <c r="E2" s="438"/>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44188.658391203702</v>
      </c>
      <c r="B2" s="12" t="s">
        <v>773</v>
      </c>
      <c r="C2" s="12" t="s">
        <v>442</v>
      </c>
    </row>
    <row r="3" spans="1:4">
      <c r="A3" s="1118">
        <v>44188.65865740741</v>
      </c>
      <c r="B3" s="12" t="s">
        <v>773</v>
      </c>
      <c r="C3" s="12" t="s">
        <v>442</v>
      </c>
    </row>
    <row r="4" spans="1:4">
      <c r="A4" s="1118">
        <v>44188.658692129633</v>
      </c>
      <c r="B4" s="12" t="s">
        <v>1673</v>
      </c>
      <c r="C4" s="12" t="s">
        <v>442</v>
      </c>
    </row>
    <row r="5" spans="1:4" ht="78.75">
      <c r="A5" s="1118">
        <v>44188.658692129633</v>
      </c>
      <c r="B5" s="12" t="s">
        <v>1674</v>
      </c>
      <c r="C5" s="12" t="s">
        <v>442</v>
      </c>
    </row>
    <row r="6" spans="1:4">
      <c r="A6" s="1118">
        <v>44188.658692129633</v>
      </c>
      <c r="B6" s="12" t="s">
        <v>1675</v>
      </c>
      <c r="C6" s="12" t="s">
        <v>442</v>
      </c>
    </row>
    <row r="7" spans="1:4">
      <c r="A7" s="1118">
        <v>44188.658738425926</v>
      </c>
      <c r="B7" s="12" t="s">
        <v>1676</v>
      </c>
      <c r="C7" s="12" t="s">
        <v>442</v>
      </c>
    </row>
    <row r="8" spans="1:4" ht="22.5">
      <c r="A8" s="1118">
        <v>44188.658842592595</v>
      </c>
      <c r="B8" s="12" t="s">
        <v>1677</v>
      </c>
      <c r="C8" s="12" t="s">
        <v>442</v>
      </c>
    </row>
    <row r="9" spans="1:4" ht="22.5">
      <c r="A9" s="1118">
        <v>44188.658888888887</v>
      </c>
      <c r="B9" s="12" t="s">
        <v>1678</v>
      </c>
      <c r="C9" s="12" t="s">
        <v>442</v>
      </c>
    </row>
    <row r="10" spans="1:4">
      <c r="A10" s="1118">
        <v>44188.658888888887</v>
      </c>
      <c r="B10" s="12" t="s">
        <v>1679</v>
      </c>
      <c r="C10" s="12" t="s">
        <v>442</v>
      </c>
    </row>
    <row r="11" spans="1:4">
      <c r="A11" s="1118">
        <v>44188.658935185187</v>
      </c>
      <c r="C11" s="12" t="s">
        <v>1680</v>
      </c>
    </row>
    <row r="12" spans="1:4">
      <c r="A12" s="1118">
        <v>44188.65896990741</v>
      </c>
      <c r="B12" s="12" t="s">
        <v>773</v>
      </c>
      <c r="C12" s="12" t="s">
        <v>442</v>
      </c>
    </row>
    <row r="13" spans="1:4">
      <c r="A13" s="1118">
        <v>44188.659143518518</v>
      </c>
      <c r="B13" s="12" t="s">
        <v>1673</v>
      </c>
      <c r="C13" s="12" t="s">
        <v>442</v>
      </c>
    </row>
    <row r="14" spans="1:4" ht="78.75">
      <c r="A14" s="1118">
        <v>44188.659143518518</v>
      </c>
      <c r="B14" s="12" t="s">
        <v>1674</v>
      </c>
      <c r="C14" s="12" t="s">
        <v>442</v>
      </c>
    </row>
    <row r="15" spans="1:4">
      <c r="A15" s="1118">
        <v>44188.659143518518</v>
      </c>
      <c r="B15" s="12" t="s">
        <v>1675</v>
      </c>
      <c r="C15" s="12" t="s">
        <v>442</v>
      </c>
    </row>
    <row r="16" spans="1:4">
      <c r="A16" s="1118">
        <v>44188.659270833334</v>
      </c>
      <c r="B16" s="12" t="s">
        <v>1676</v>
      </c>
      <c r="C16" s="12" t="s">
        <v>442</v>
      </c>
    </row>
    <row r="17" spans="1:3" ht="22.5">
      <c r="A17" s="1118">
        <v>44188.659363425926</v>
      </c>
      <c r="B17" s="12" t="s">
        <v>1677</v>
      </c>
      <c r="C17" s="12" t="s">
        <v>442</v>
      </c>
    </row>
    <row r="18" spans="1:3" ht="22.5">
      <c r="A18" s="1118">
        <v>44188.659409722219</v>
      </c>
      <c r="B18" s="12" t="s">
        <v>1678</v>
      </c>
      <c r="C18" s="12" t="s">
        <v>442</v>
      </c>
    </row>
    <row r="19" spans="1:3">
      <c r="A19" s="1118">
        <v>44188.659409722219</v>
      </c>
      <c r="B19" s="12" t="s">
        <v>1679</v>
      </c>
      <c r="C19" s="12" t="s">
        <v>442</v>
      </c>
    </row>
    <row r="20" spans="1:3" ht="22.5">
      <c r="A20" s="1118">
        <v>44188.659479166665</v>
      </c>
      <c r="B20" s="12" t="s">
        <v>1681</v>
      </c>
      <c r="C20" s="12" t="s">
        <v>442</v>
      </c>
    </row>
    <row r="21" spans="1:3" ht="33.75">
      <c r="A21" s="1118">
        <v>44188.659548611111</v>
      </c>
      <c r="B21" s="12" t="s">
        <v>1683</v>
      </c>
      <c r="C21" s="12" t="s">
        <v>442</v>
      </c>
    </row>
    <row r="22" spans="1:3">
      <c r="A22" s="1118">
        <v>44189.470868055556</v>
      </c>
      <c r="B22" s="12" t="s">
        <v>773</v>
      </c>
      <c r="C22" s="12" t="s">
        <v>442</v>
      </c>
    </row>
    <row r="23" spans="1:3">
      <c r="A23" s="1118">
        <v>44189.472337962965</v>
      </c>
      <c r="B23" s="12" t="s">
        <v>773</v>
      </c>
      <c r="C23" s="12" t="s">
        <v>442</v>
      </c>
    </row>
    <row r="24" spans="1:3">
      <c r="A24" s="1118">
        <v>44189.512928240743</v>
      </c>
      <c r="B24" s="12" t="s">
        <v>773</v>
      </c>
      <c r="C24"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G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303"/>
      <c r="F9" s="1305"/>
      <c r="G9" s="1309" t="s">
        <v>85</v>
      </c>
      <c r="H9" s="1175"/>
      <c r="I9" s="1175">
        <v>1</v>
      </c>
      <c r="J9" s="1298"/>
      <c r="K9" s="1233" t="s">
        <v>85</v>
      </c>
      <c r="L9" s="1169"/>
      <c r="M9" s="1169" t="s">
        <v>93</v>
      </c>
      <c r="N9" s="1301"/>
      <c r="O9" s="1233" t="s">
        <v>85</v>
      </c>
      <c r="P9" s="1169"/>
      <c r="Q9" s="1169" t="s">
        <v>93</v>
      </c>
      <c r="R9" s="1302"/>
      <c r="S9" s="1233" t="s">
        <v>85</v>
      </c>
      <c r="T9" s="1087"/>
      <c r="U9" s="1087" t="s">
        <v>93</v>
      </c>
      <c r="V9" s="1114"/>
      <c r="W9" s="307"/>
    </row>
    <row r="10" spans="1:23" s="739" customFormat="1" ht="17.100000000000001" customHeight="1">
      <c r="A10" s="205"/>
      <c r="C10" s="159"/>
      <c r="D10" s="1175"/>
      <c r="E10" s="1303"/>
      <c r="F10" s="1305"/>
      <c r="G10" s="1309"/>
      <c r="H10" s="1175"/>
      <c r="I10" s="1175"/>
      <c r="J10" s="1298"/>
      <c r="K10" s="1233"/>
      <c r="L10" s="1169"/>
      <c r="M10" s="1169"/>
      <c r="N10" s="1301"/>
      <c r="O10" s="1233"/>
      <c r="P10" s="1169"/>
      <c r="Q10" s="1169"/>
      <c r="R10" s="1302"/>
      <c r="S10" s="1233"/>
      <c r="T10" s="1089"/>
      <c r="U10" s="744"/>
      <c r="V10" s="745" t="s">
        <v>716</v>
      </c>
      <c r="W10" s="746"/>
    </row>
    <row r="11" spans="1:23" s="102" customFormat="1" ht="17.100000000000001" customHeight="1">
      <c r="A11" s="205"/>
      <c r="C11" s="159"/>
      <c r="D11" s="1173"/>
      <c r="E11" s="1304"/>
      <c r="F11" s="1306"/>
      <c r="G11" s="1173"/>
      <c r="H11" s="1173"/>
      <c r="I11" s="1173"/>
      <c r="J11" s="1299"/>
      <c r="K11" s="1173"/>
      <c r="L11" s="1173"/>
      <c r="M11" s="1173"/>
      <c r="N11" s="1302"/>
      <c r="O11" s="1173"/>
      <c r="P11" s="1088"/>
      <c r="Q11" s="744"/>
      <c r="R11" s="745" t="s">
        <v>715</v>
      </c>
      <c r="S11" s="741"/>
      <c r="T11" s="741"/>
      <c r="U11" s="741"/>
      <c r="V11" s="741"/>
      <c r="W11" s="746"/>
    </row>
    <row r="12" spans="1:23" s="102" customFormat="1" ht="17.100000000000001" customHeight="1">
      <c r="A12" s="205"/>
      <c r="C12" s="159"/>
      <c r="D12" s="1173"/>
      <c r="E12" s="1304"/>
      <c r="F12" s="1306"/>
      <c r="G12" s="1173"/>
      <c r="H12" s="1173"/>
      <c r="I12" s="1173"/>
      <c r="J12" s="1299"/>
      <c r="K12" s="1173"/>
      <c r="L12" s="744"/>
      <c r="M12" s="745"/>
      <c r="N12" s="745" t="s">
        <v>412</v>
      </c>
      <c r="O12" s="745"/>
      <c r="P12" s="745"/>
      <c r="Q12" s="745"/>
      <c r="R12" s="745"/>
      <c r="S12" s="741"/>
      <c r="T12" s="741"/>
      <c r="U12" s="741"/>
      <c r="V12" s="741"/>
      <c r="W12" s="746"/>
    </row>
    <row r="13" spans="1:23" s="102" customFormat="1" ht="17.25" customHeight="1">
      <c r="A13" s="205"/>
      <c r="C13" s="159"/>
      <c r="D13" s="1173"/>
      <c r="E13" s="1304"/>
      <c r="F13" s="1306"/>
      <c r="G13" s="1173"/>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7"/>
      <c r="E15" s="1307"/>
      <c r="F15" s="1308"/>
      <c r="G15" s="1310"/>
      <c r="H15" s="1175"/>
      <c r="I15" s="1175">
        <v>1</v>
      </c>
      <c r="J15" s="1298"/>
      <c r="K15" s="1233" t="s">
        <v>85</v>
      </c>
      <c r="L15" s="1169"/>
      <c r="M15" s="1169" t="s">
        <v>93</v>
      </c>
      <c r="N15" s="1301"/>
      <c r="O15" s="1233" t="s">
        <v>85</v>
      </c>
      <c r="P15" s="1169"/>
      <c r="Q15" s="1169" t="s">
        <v>93</v>
      </c>
      <c r="R15" s="1302"/>
      <c r="S15" s="1233" t="s">
        <v>85</v>
      </c>
      <c r="T15" s="1087"/>
      <c r="U15" s="1087" t="s">
        <v>93</v>
      </c>
      <c r="V15" s="1114"/>
      <c r="W15" s="307"/>
    </row>
    <row r="16" spans="1:23" s="742" customFormat="1" ht="16.5" customHeight="1">
      <c r="A16" s="748"/>
      <c r="B16" s="743"/>
      <c r="C16" s="747"/>
      <c r="D16" s="1297"/>
      <c r="E16" s="1307"/>
      <c r="F16" s="1308"/>
      <c r="G16" s="1310"/>
      <c r="H16" s="1175"/>
      <c r="I16" s="1175"/>
      <c r="J16" s="1298"/>
      <c r="K16" s="1233"/>
      <c r="L16" s="1169"/>
      <c r="M16" s="1169"/>
      <c r="N16" s="1301"/>
      <c r="O16" s="1233"/>
      <c r="P16" s="1169"/>
      <c r="Q16" s="1169"/>
      <c r="R16" s="1302"/>
      <c r="S16" s="1233"/>
      <c r="T16" s="1089"/>
      <c r="U16" s="744"/>
      <c r="V16" s="745" t="s">
        <v>716</v>
      </c>
      <c r="W16" s="746"/>
    </row>
    <row r="17" spans="1:36" ht="17.100000000000001" customHeight="1">
      <c r="A17" s="205"/>
      <c r="B17" s="102"/>
      <c r="C17" s="159"/>
      <c r="D17" s="1297"/>
      <c r="E17" s="1307"/>
      <c r="F17" s="1308"/>
      <c r="G17" s="1310"/>
      <c r="H17" s="1175"/>
      <c r="I17" s="1175"/>
      <c r="J17" s="1299"/>
      <c r="K17" s="1233"/>
      <c r="L17" s="1169"/>
      <c r="M17" s="1169"/>
      <c r="N17" s="1302"/>
      <c r="O17" s="1233"/>
      <c r="P17" s="1088"/>
      <c r="Q17" s="744"/>
      <c r="R17" s="745" t="s">
        <v>715</v>
      </c>
      <c r="S17" s="741"/>
      <c r="T17" s="741"/>
      <c r="U17" s="741"/>
      <c r="V17" s="741"/>
      <c r="W17" s="746"/>
    </row>
    <row r="18" spans="1:36" ht="17.100000000000001" customHeight="1">
      <c r="A18" s="205"/>
      <c r="B18" s="102"/>
      <c r="C18" s="159"/>
      <c r="D18" s="1297"/>
      <c r="E18" s="1307"/>
      <c r="F18" s="1308"/>
      <c r="G18" s="1310"/>
      <c r="H18" s="1175"/>
      <c r="I18" s="1175"/>
      <c r="J18" s="1299"/>
      <c r="K18" s="1233"/>
      <c r="L18" s="744"/>
      <c r="M18" s="745"/>
      <c r="N18" s="745" t="s">
        <v>412</v>
      </c>
      <c r="O18" s="745"/>
      <c r="P18" s="745"/>
      <c r="Q18" s="745"/>
      <c r="R18" s="745"/>
      <c r="S18" s="741"/>
      <c r="T18" s="741"/>
      <c r="U18" s="741"/>
      <c r="V18" s="741"/>
      <c r="W18" s="746"/>
    </row>
    <row r="19" spans="1:36" ht="17.100000000000001" customHeight="1">
      <c r="A19" s="205"/>
      <c r="B19" s="102"/>
      <c r="C19" s="159"/>
      <c r="D19" s="1297"/>
      <c r="E19" s="1307"/>
      <c r="F19" s="1308"/>
      <c r="G19" s="1310"/>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0" t="s">
        <v>298</v>
      </c>
      <c r="P27" s="1300"/>
      <c r="Q27" s="1300"/>
      <c r="R27" s="1261" t="s">
        <v>270</v>
      </c>
      <c r="S27" s="1261"/>
      <c r="T27" s="1261"/>
      <c r="U27" s="1218" t="s">
        <v>341</v>
      </c>
      <c r="W27" s="1311"/>
    </row>
    <row r="28" spans="1:36" ht="17.100000000000001" customHeight="1">
      <c r="O28" s="1262" t="s">
        <v>605</v>
      </c>
      <c r="P28" s="1262" t="s">
        <v>271</v>
      </c>
      <c r="Q28" s="1262"/>
      <c r="R28" s="1261"/>
      <c r="S28" s="1261"/>
      <c r="T28" s="1261"/>
      <c r="U28" s="1218"/>
      <c r="W28" s="1311"/>
    </row>
    <row r="29" spans="1:36" ht="37.5" customHeight="1">
      <c r="O29" s="1262"/>
      <c r="P29" s="104" t="s">
        <v>606</v>
      </c>
      <c r="Q29" s="104" t="s">
        <v>6</v>
      </c>
      <c r="R29" s="105" t="s">
        <v>274</v>
      </c>
      <c r="S29" s="1263" t="s">
        <v>273</v>
      </c>
      <c r="T29" s="1263"/>
      <c r="U29" s="1218"/>
      <c r="W29" s="1311"/>
    </row>
    <row r="30" spans="1:36" ht="17.100000000000001" customHeight="1">
      <c r="G30" s="157"/>
      <c r="H30" s="157"/>
      <c r="I30" s="157"/>
      <c r="J30" s="157"/>
      <c r="K30" s="157"/>
      <c r="L30" s="122"/>
      <c r="M30" s="431" t="s">
        <v>183</v>
      </c>
      <c r="N30" s="432"/>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3" customFormat="1" ht="22.5">
      <c r="A31" s="1237">
        <v>1</v>
      </c>
      <c r="B31" s="847"/>
      <c r="C31" s="847"/>
      <c r="D31" s="847"/>
      <c r="E31" s="848"/>
      <c r="F31" s="849"/>
      <c r="G31" s="849"/>
      <c r="H31" s="849"/>
      <c r="I31" s="850"/>
      <c r="J31" s="845"/>
      <c r="K31" s="852"/>
      <c r="L31" s="593">
        <f>mergeValue(A31)</f>
        <v>1</v>
      </c>
      <c r="M31" s="641" t="s">
        <v>20</v>
      </c>
      <c r="N31" s="646"/>
      <c r="O31" s="1293"/>
      <c r="P31" s="1294"/>
      <c r="Q31" s="1294"/>
      <c r="R31" s="1294"/>
      <c r="S31" s="1294"/>
      <c r="T31" s="1294"/>
      <c r="U31" s="1294"/>
      <c r="V31" s="1295"/>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7"/>
      <c r="B32" s="1237">
        <v>1</v>
      </c>
      <c r="C32" s="847"/>
      <c r="D32" s="847"/>
      <c r="E32" s="849"/>
      <c r="F32" s="849"/>
      <c r="G32" s="849"/>
      <c r="H32" s="849"/>
      <c r="I32" s="844"/>
      <c r="J32" s="843"/>
      <c r="K32" s="846"/>
      <c r="L32" s="593" t="str">
        <f>mergeValue(A32) &amp;"."&amp; mergeValue(B32)</f>
        <v>1.1</v>
      </c>
      <c r="M32" s="546" t="s">
        <v>16</v>
      </c>
      <c r="N32" s="646"/>
      <c r="O32" s="1293"/>
      <c r="P32" s="1294"/>
      <c r="Q32" s="1294"/>
      <c r="R32" s="1294"/>
      <c r="S32" s="1294"/>
      <c r="T32" s="1294"/>
      <c r="U32" s="1294"/>
      <c r="V32" s="1295"/>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7"/>
      <c r="B33" s="1237"/>
      <c r="C33" s="1237">
        <v>1</v>
      </c>
      <c r="D33" s="847"/>
      <c r="E33" s="849"/>
      <c r="F33" s="849"/>
      <c r="G33" s="849"/>
      <c r="H33" s="849"/>
      <c r="I33" s="851"/>
      <c r="J33" s="843"/>
      <c r="K33" s="846"/>
      <c r="L33" s="593" t="str">
        <f>mergeValue(A33) &amp;"."&amp; mergeValue(B33)&amp;"."&amp; mergeValue(C33)</f>
        <v>1.1.1</v>
      </c>
      <c r="M33" s="547" t="s">
        <v>7</v>
      </c>
      <c r="N33" s="646"/>
      <c r="O33" s="1293"/>
      <c r="P33" s="1294"/>
      <c r="Q33" s="1294"/>
      <c r="R33" s="1294"/>
      <c r="S33" s="1294"/>
      <c r="T33" s="1294"/>
      <c r="U33" s="1294"/>
      <c r="V33" s="1295"/>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7"/>
      <c r="B34" s="1237"/>
      <c r="C34" s="1237"/>
      <c r="D34" s="1237">
        <v>1</v>
      </c>
      <c r="E34" s="849"/>
      <c r="F34" s="849"/>
      <c r="G34" s="849"/>
      <c r="H34" s="849"/>
      <c r="I34" s="851"/>
      <c r="J34" s="843"/>
      <c r="K34" s="846"/>
      <c r="L34" s="593" t="str">
        <f>mergeValue(A34) &amp;"."&amp; mergeValue(B34)&amp;"."&amp; mergeValue(C34)&amp;"."&amp; mergeValue(D34)</f>
        <v>1.1.1.1</v>
      </c>
      <c r="M34" s="548" t="s">
        <v>22</v>
      </c>
      <c r="N34" s="646"/>
      <c r="O34" s="1293"/>
      <c r="P34" s="1294"/>
      <c r="Q34" s="1294"/>
      <c r="R34" s="1294"/>
      <c r="S34" s="1294"/>
      <c r="T34" s="1294"/>
      <c r="U34" s="1294"/>
      <c r="V34" s="1295"/>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7"/>
      <c r="B35" s="1237"/>
      <c r="C35" s="1237"/>
      <c r="D35" s="1237"/>
      <c r="E35" s="1237">
        <v>1</v>
      </c>
      <c r="F35" s="849"/>
      <c r="G35" s="849"/>
      <c r="H35" s="847">
        <v>1</v>
      </c>
      <c r="I35" s="1237">
        <v>1</v>
      </c>
      <c r="J35" s="849"/>
      <c r="K35" s="854"/>
      <c r="L35" s="593" t="str">
        <f>mergeValue(A35) &amp;"."&amp; mergeValue(B35)&amp;"."&amp; mergeValue(C35)&amp;"."&amp; mergeValue(D35)&amp;"."&amp; mergeValue(E35)</f>
        <v>1.1.1.1.1</v>
      </c>
      <c r="M35" s="554" t="s">
        <v>9</v>
      </c>
      <c r="N35" s="646"/>
      <c r="O35" s="1240"/>
      <c r="P35" s="1241"/>
      <c r="Q35" s="1241"/>
      <c r="R35" s="1241"/>
      <c r="S35" s="1241"/>
      <c r="T35" s="1241"/>
      <c r="U35" s="1241"/>
      <c r="V35" s="1242"/>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7"/>
      <c r="B36" s="1237"/>
      <c r="C36" s="1237"/>
      <c r="D36" s="1237"/>
      <c r="E36" s="1237"/>
      <c r="F36" s="1237">
        <v>1</v>
      </c>
      <c r="G36" s="847"/>
      <c r="H36" s="847"/>
      <c r="I36" s="1237"/>
      <c r="J36" s="1237">
        <v>1</v>
      </c>
      <c r="K36" s="855"/>
      <c r="L36" s="593" t="str">
        <f>mergeValue(A36) &amp;"."&amp; mergeValue(B36)&amp;"."&amp; mergeValue(C36)&amp;"."&amp; mergeValue(D36)&amp;"."&amp; mergeValue(E36)&amp;"."&amp; mergeValue(F36)</f>
        <v>1.1.1.1.1.1</v>
      </c>
      <c r="M36" s="555" t="s">
        <v>10</v>
      </c>
      <c r="N36" s="646"/>
      <c r="O36" s="1240"/>
      <c r="P36" s="1241"/>
      <c r="Q36" s="1241"/>
      <c r="R36" s="1241"/>
      <c r="S36" s="1241"/>
      <c r="T36" s="1241"/>
      <c r="U36" s="1241"/>
      <c r="V36" s="1242"/>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7"/>
      <c r="B37" s="1237"/>
      <c r="C37" s="1237"/>
      <c r="D37" s="1237"/>
      <c r="E37" s="1237"/>
      <c r="F37" s="1237"/>
      <c r="G37" s="847">
        <v>1</v>
      </c>
      <c r="H37" s="847"/>
      <c r="I37" s="1237"/>
      <c r="J37" s="1237"/>
      <c r="K37" s="855">
        <v>1</v>
      </c>
      <c r="L37" s="593" t="str">
        <f>mergeValue(A37) &amp;"."&amp; mergeValue(B37)&amp;"."&amp; mergeValue(C37)&amp;"."&amp; mergeValue(D37)&amp;"."&amp; mergeValue(E37)&amp;"."&amp; mergeValue(F37)&amp;"."&amp; mergeValue(G37)</f>
        <v>1.1.1.1.1.1.1</v>
      </c>
      <c r="M37" s="1069"/>
      <c r="N37" s="646"/>
      <c r="O37" s="562"/>
      <c r="P37" s="562"/>
      <c r="Q37" s="1094"/>
      <c r="R37" s="1232"/>
      <c r="S37" s="1233" t="s">
        <v>84</v>
      </c>
      <c r="T37" s="1232"/>
      <c r="U37" s="1233" t="s">
        <v>84</v>
      </c>
      <c r="V37" s="562"/>
      <c r="W37" s="1207"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7"/>
      <c r="B38" s="1237"/>
      <c r="C38" s="1237"/>
      <c r="D38" s="1237"/>
      <c r="E38" s="1237"/>
      <c r="F38" s="1237"/>
      <c r="G38" s="847"/>
      <c r="H38" s="847"/>
      <c r="I38" s="1237"/>
      <c r="J38" s="1237"/>
      <c r="K38" s="855"/>
      <c r="L38" s="600"/>
      <c r="M38" s="646"/>
      <c r="N38" s="646"/>
      <c r="O38" s="562"/>
      <c r="P38" s="562"/>
      <c r="Q38" s="584" t="str">
        <f>R37 &amp; "-" &amp; T37</f>
        <v>-</v>
      </c>
      <c r="R38" s="1232"/>
      <c r="S38" s="1233"/>
      <c r="T38" s="1232"/>
      <c r="U38" s="1233"/>
      <c r="V38" s="562"/>
      <c r="W38" s="1207"/>
      <c r="X38" s="585"/>
      <c r="Y38" s="589"/>
      <c r="Z38" s="589" t="str">
        <f t="shared" si="0"/>
        <v/>
      </c>
      <c r="AA38" s="589"/>
      <c r="AB38" s="589"/>
      <c r="AC38" s="589"/>
      <c r="AD38" s="585"/>
      <c r="AE38" s="585"/>
      <c r="AF38" s="585"/>
      <c r="AG38" s="585"/>
      <c r="AH38" s="585"/>
      <c r="AI38" s="585"/>
      <c r="AJ38" s="585"/>
    </row>
    <row r="39" spans="1:36" s="523" customFormat="1" ht="15" customHeight="1">
      <c r="A39" s="1237"/>
      <c r="B39" s="1237"/>
      <c r="C39" s="1237"/>
      <c r="D39" s="1237"/>
      <c r="E39" s="1237"/>
      <c r="F39" s="1237"/>
      <c r="G39" s="849"/>
      <c r="H39" s="847"/>
      <c r="I39" s="1237"/>
      <c r="J39" s="1237"/>
      <c r="K39" s="854"/>
      <c r="L39" s="538"/>
      <c r="M39" s="557" t="s">
        <v>25</v>
      </c>
      <c r="N39" s="564"/>
      <c r="O39" s="564"/>
      <c r="P39" s="564"/>
      <c r="Q39" s="564"/>
      <c r="R39" s="564"/>
      <c r="S39" s="564"/>
      <c r="T39" s="564"/>
      <c r="U39" s="564"/>
      <c r="V39" s="560"/>
      <c r="W39" s="1207"/>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7"/>
      <c r="B40" s="1237"/>
      <c r="C40" s="1237"/>
      <c r="D40" s="1237"/>
      <c r="E40" s="1237"/>
      <c r="F40" s="849"/>
      <c r="G40" s="849"/>
      <c r="H40" s="847"/>
      <c r="I40" s="1237"/>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7"/>
      <c r="B41" s="1237"/>
      <c r="C41" s="1237"/>
      <c r="D41" s="1237"/>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7"/>
      <c r="B42" s="1237"/>
      <c r="C42" s="1237"/>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7"/>
      <c r="B43" s="1237"/>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7"/>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7">
        <v>1</v>
      </c>
      <c r="B49" s="865"/>
      <c r="C49" s="865"/>
      <c r="D49" s="865"/>
      <c r="E49" s="866"/>
      <c r="F49" s="867"/>
      <c r="G49" s="867"/>
      <c r="H49" s="867"/>
      <c r="I49" s="868"/>
      <c r="J49" s="863"/>
      <c r="K49" s="870"/>
      <c r="L49" s="593">
        <f>mergeValue(A49)</f>
        <v>1</v>
      </c>
      <c r="M49" s="641" t="s">
        <v>20</v>
      </c>
      <c r="N49" s="646"/>
      <c r="O49" s="1293"/>
      <c r="P49" s="1294"/>
      <c r="Q49" s="1294"/>
      <c r="R49" s="1294"/>
      <c r="S49" s="1294"/>
      <c r="T49" s="1294"/>
      <c r="U49" s="1294"/>
      <c r="V49" s="1295"/>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7"/>
      <c r="B50" s="1237">
        <v>1</v>
      </c>
      <c r="C50" s="865"/>
      <c r="D50" s="865"/>
      <c r="E50" s="867"/>
      <c r="F50" s="867"/>
      <c r="G50" s="867"/>
      <c r="H50" s="867"/>
      <c r="I50" s="862"/>
      <c r="J50" s="861"/>
      <c r="K50" s="864"/>
      <c r="L50" s="593" t="str">
        <f>mergeValue(A50) &amp;"."&amp; mergeValue(B50)</f>
        <v>1.1</v>
      </c>
      <c r="M50" s="546" t="s">
        <v>16</v>
      </c>
      <c r="N50" s="646"/>
      <c r="O50" s="1293"/>
      <c r="P50" s="1294"/>
      <c r="Q50" s="1294"/>
      <c r="R50" s="1294"/>
      <c r="S50" s="1294"/>
      <c r="T50" s="1294"/>
      <c r="U50" s="1294"/>
      <c r="V50" s="1295"/>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7"/>
      <c r="B51" s="1237"/>
      <c r="C51" s="1237">
        <v>1</v>
      </c>
      <c r="D51" s="865"/>
      <c r="E51" s="867"/>
      <c r="F51" s="867"/>
      <c r="G51" s="867"/>
      <c r="H51" s="867"/>
      <c r="I51" s="869"/>
      <c r="J51" s="861"/>
      <c r="K51" s="864"/>
      <c r="L51" s="593" t="str">
        <f>mergeValue(A51) &amp;"."&amp; mergeValue(B51)&amp;"."&amp; mergeValue(C51)</f>
        <v>1.1.1</v>
      </c>
      <c r="M51" s="547" t="s">
        <v>7</v>
      </c>
      <c r="N51" s="646"/>
      <c r="O51" s="1293"/>
      <c r="P51" s="1294"/>
      <c r="Q51" s="1294"/>
      <c r="R51" s="1294"/>
      <c r="S51" s="1294"/>
      <c r="T51" s="1294"/>
      <c r="U51" s="1294"/>
      <c r="V51" s="1295"/>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7"/>
      <c r="B52" s="1237"/>
      <c r="C52" s="1237"/>
      <c r="D52" s="1237">
        <v>1</v>
      </c>
      <c r="E52" s="867"/>
      <c r="F52" s="867"/>
      <c r="G52" s="867"/>
      <c r="H52" s="867"/>
      <c r="I52" s="869"/>
      <c r="J52" s="861"/>
      <c r="K52" s="864"/>
      <c r="L52" s="593" t="str">
        <f>mergeValue(A52) &amp;"."&amp; mergeValue(B52)&amp;"."&amp; mergeValue(C52)&amp;"."&amp; mergeValue(D52)</f>
        <v>1.1.1.1</v>
      </c>
      <c r="M52" s="548" t="s">
        <v>22</v>
      </c>
      <c r="N52" s="646"/>
      <c r="O52" s="1293"/>
      <c r="P52" s="1294"/>
      <c r="Q52" s="1294"/>
      <c r="R52" s="1294"/>
      <c r="S52" s="1294"/>
      <c r="T52" s="1294"/>
      <c r="U52" s="1294"/>
      <c r="V52" s="1295"/>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7"/>
      <c r="B53" s="1237"/>
      <c r="C53" s="1237"/>
      <c r="D53" s="1237"/>
      <c r="E53" s="1237">
        <v>1</v>
      </c>
      <c r="F53" s="867"/>
      <c r="G53" s="867"/>
      <c r="H53" s="865">
        <v>1</v>
      </c>
      <c r="I53" s="1237">
        <v>1</v>
      </c>
      <c r="J53" s="867"/>
      <c r="K53" s="872"/>
      <c r="L53" s="593" t="str">
        <f>mergeValue(A53) &amp;"."&amp; mergeValue(B53)&amp;"."&amp; mergeValue(C53)&amp;"."&amp; mergeValue(D53)&amp;"."&amp; mergeValue(E53)</f>
        <v>1.1.1.1.1</v>
      </c>
      <c r="M53" s="554" t="s">
        <v>9</v>
      </c>
      <c r="N53" s="646"/>
      <c r="O53" s="1240"/>
      <c r="P53" s="1241"/>
      <c r="Q53" s="1241"/>
      <c r="R53" s="1241"/>
      <c r="S53" s="1241"/>
      <c r="T53" s="1241"/>
      <c r="U53" s="1241"/>
      <c r="V53" s="1242"/>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7"/>
      <c r="B54" s="1237"/>
      <c r="C54" s="1237"/>
      <c r="D54" s="1237"/>
      <c r="E54" s="1237"/>
      <c r="F54" s="1237">
        <v>1</v>
      </c>
      <c r="G54" s="865"/>
      <c r="H54" s="865"/>
      <c r="I54" s="1237"/>
      <c r="J54" s="1237">
        <v>1</v>
      </c>
      <c r="K54" s="873"/>
      <c r="L54" s="593" t="str">
        <f>mergeValue(A54) &amp;"."&amp; mergeValue(B54)&amp;"."&amp; mergeValue(C54)&amp;"."&amp; mergeValue(D54)&amp;"."&amp; mergeValue(E54)&amp;"."&amp; mergeValue(F54)</f>
        <v>1.1.1.1.1.1</v>
      </c>
      <c r="M54" s="555" t="s">
        <v>10</v>
      </c>
      <c r="N54" s="646"/>
      <c r="O54" s="1240"/>
      <c r="P54" s="1241"/>
      <c r="Q54" s="1241"/>
      <c r="R54" s="1241"/>
      <c r="S54" s="1241"/>
      <c r="T54" s="1241"/>
      <c r="U54" s="1241"/>
      <c r="V54" s="1242"/>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7"/>
      <c r="B55" s="1237"/>
      <c r="C55" s="1237"/>
      <c r="D55" s="1237"/>
      <c r="E55" s="1237"/>
      <c r="F55" s="1237"/>
      <c r="G55" s="865">
        <v>1</v>
      </c>
      <c r="H55" s="865"/>
      <c r="I55" s="1237"/>
      <c r="J55" s="1237"/>
      <c r="K55" s="873">
        <v>1</v>
      </c>
      <c r="L55" s="593" t="str">
        <f>mergeValue(A55) &amp;"."&amp; mergeValue(B55)&amp;"."&amp; mergeValue(C55)&amp;"."&amp; mergeValue(D55)&amp;"."&amp; mergeValue(E55)&amp;"."&amp; mergeValue(F55)&amp;"."&amp; mergeValue(G55)</f>
        <v>1.1.1.1.1.1.1</v>
      </c>
      <c r="M55" s="1069"/>
      <c r="N55" s="646"/>
      <c r="O55" s="562"/>
      <c r="P55" s="562"/>
      <c r="Q55" s="1094"/>
      <c r="R55" s="1232"/>
      <c r="S55" s="1233" t="s">
        <v>84</v>
      </c>
      <c r="T55" s="1232"/>
      <c r="U55" s="1233" t="s">
        <v>84</v>
      </c>
      <c r="V55" s="562"/>
      <c r="W55" s="1207"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7"/>
      <c r="B56" s="1237"/>
      <c r="C56" s="1237"/>
      <c r="D56" s="1237"/>
      <c r="E56" s="1237"/>
      <c r="F56" s="1237"/>
      <c r="G56" s="865"/>
      <c r="H56" s="865"/>
      <c r="I56" s="1237"/>
      <c r="J56" s="1237"/>
      <c r="K56" s="873"/>
      <c r="L56" s="600"/>
      <c r="M56" s="646"/>
      <c r="N56" s="646"/>
      <c r="O56" s="562"/>
      <c r="P56" s="562"/>
      <c r="Q56" s="584" t="str">
        <f>R55 &amp; "-" &amp; T55</f>
        <v>-</v>
      </c>
      <c r="R56" s="1232"/>
      <c r="S56" s="1233"/>
      <c r="T56" s="1232"/>
      <c r="U56" s="1233"/>
      <c r="V56" s="562"/>
      <c r="W56" s="1207"/>
      <c r="X56" s="585"/>
      <c r="Y56" s="589"/>
      <c r="Z56" s="589" t="str">
        <f t="shared" si="1"/>
        <v/>
      </c>
      <c r="AA56" s="589"/>
      <c r="AB56" s="589"/>
      <c r="AC56" s="589"/>
      <c r="AD56" s="585"/>
      <c r="AE56" s="585"/>
      <c r="AF56" s="585"/>
      <c r="AG56" s="585"/>
      <c r="AH56" s="585"/>
      <c r="AI56" s="585"/>
      <c r="AJ56" s="585"/>
    </row>
    <row r="57" spans="1:36" s="523" customFormat="1" ht="15" customHeight="1">
      <c r="A57" s="1237"/>
      <c r="B57" s="1237"/>
      <c r="C57" s="1237"/>
      <c r="D57" s="1237"/>
      <c r="E57" s="1237"/>
      <c r="F57" s="1237"/>
      <c r="G57" s="867"/>
      <c r="H57" s="865"/>
      <c r="I57" s="1237"/>
      <c r="J57" s="1237"/>
      <c r="K57" s="872"/>
      <c r="L57" s="538"/>
      <c r="M57" s="557" t="s">
        <v>25</v>
      </c>
      <c r="N57" s="564"/>
      <c r="O57" s="564"/>
      <c r="P57" s="564"/>
      <c r="Q57" s="564"/>
      <c r="R57" s="564"/>
      <c r="S57" s="564"/>
      <c r="T57" s="564"/>
      <c r="U57" s="564"/>
      <c r="V57" s="560"/>
      <c r="W57" s="1207"/>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7"/>
      <c r="B58" s="1237"/>
      <c r="C58" s="1237"/>
      <c r="D58" s="1237"/>
      <c r="E58" s="1237"/>
      <c r="F58" s="867"/>
      <c r="G58" s="867"/>
      <c r="H58" s="865"/>
      <c r="I58" s="1237"/>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7"/>
      <c r="B59" s="1237"/>
      <c r="C59" s="1237"/>
      <c r="D59" s="1237"/>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7"/>
      <c r="B60" s="1237"/>
      <c r="C60" s="1237"/>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7"/>
      <c r="B61" s="1237"/>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7"/>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7">
        <v>1</v>
      </c>
      <c r="B67" s="883"/>
      <c r="C67" s="883"/>
      <c r="D67" s="883"/>
      <c r="E67" s="884"/>
      <c r="F67" s="885"/>
      <c r="G67" s="885"/>
      <c r="H67" s="885"/>
      <c r="I67" s="886"/>
      <c r="J67" s="881"/>
      <c r="K67" s="888"/>
      <c r="L67" s="593">
        <f>mergeValue(A67)</f>
        <v>1</v>
      </c>
      <c r="M67" s="641" t="s">
        <v>20</v>
      </c>
      <c r="N67" s="646"/>
      <c r="O67" s="1293"/>
      <c r="P67" s="1294"/>
      <c r="Q67" s="1294"/>
      <c r="R67" s="1294"/>
      <c r="S67" s="1294"/>
      <c r="T67" s="1294"/>
      <c r="U67" s="1294"/>
      <c r="V67" s="1295"/>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7"/>
      <c r="B68" s="1237">
        <v>1</v>
      </c>
      <c r="C68" s="883"/>
      <c r="D68" s="883"/>
      <c r="E68" s="885"/>
      <c r="F68" s="885"/>
      <c r="G68" s="885"/>
      <c r="H68" s="885"/>
      <c r="I68" s="880"/>
      <c r="J68" s="879"/>
      <c r="K68" s="882"/>
      <c r="L68" s="593" t="str">
        <f>mergeValue(A68) &amp;"."&amp; mergeValue(B68)</f>
        <v>1.1</v>
      </c>
      <c r="M68" s="546" t="s">
        <v>16</v>
      </c>
      <c r="N68" s="646"/>
      <c r="O68" s="1293"/>
      <c r="P68" s="1294"/>
      <c r="Q68" s="1294"/>
      <c r="R68" s="1294"/>
      <c r="S68" s="1294"/>
      <c r="T68" s="1294"/>
      <c r="U68" s="1294"/>
      <c r="V68" s="1295"/>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7"/>
      <c r="B69" s="1237"/>
      <c r="C69" s="1237">
        <v>1</v>
      </c>
      <c r="D69" s="883"/>
      <c r="E69" s="885"/>
      <c r="F69" s="885"/>
      <c r="G69" s="885"/>
      <c r="H69" s="885"/>
      <c r="I69" s="887"/>
      <c r="J69" s="879"/>
      <c r="K69" s="882"/>
      <c r="L69" s="593" t="str">
        <f>mergeValue(A69) &amp;"."&amp; mergeValue(B69)&amp;"."&amp; mergeValue(C69)</f>
        <v>1.1.1</v>
      </c>
      <c r="M69" s="547" t="s">
        <v>7</v>
      </c>
      <c r="N69" s="646"/>
      <c r="O69" s="1293"/>
      <c r="P69" s="1294"/>
      <c r="Q69" s="1294"/>
      <c r="R69" s="1294"/>
      <c r="S69" s="1294"/>
      <c r="T69" s="1294"/>
      <c r="U69" s="1294"/>
      <c r="V69" s="1295"/>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7"/>
      <c r="B70" s="1237"/>
      <c r="C70" s="1237"/>
      <c r="D70" s="1237">
        <v>1</v>
      </c>
      <c r="E70" s="885"/>
      <c r="F70" s="885"/>
      <c r="G70" s="885"/>
      <c r="H70" s="885"/>
      <c r="I70" s="887"/>
      <c r="J70" s="879"/>
      <c r="K70" s="882"/>
      <c r="L70" s="593" t="str">
        <f>mergeValue(A70) &amp;"."&amp; mergeValue(B70)&amp;"."&amp; mergeValue(C70)&amp;"."&amp; mergeValue(D70)</f>
        <v>1.1.1.1</v>
      </c>
      <c r="M70" s="548" t="s">
        <v>22</v>
      </c>
      <c r="N70" s="646"/>
      <c r="O70" s="1293"/>
      <c r="P70" s="1294"/>
      <c r="Q70" s="1294"/>
      <c r="R70" s="1294"/>
      <c r="S70" s="1294"/>
      <c r="T70" s="1294"/>
      <c r="U70" s="1294"/>
      <c r="V70" s="1295"/>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7"/>
      <c r="B71" s="1237"/>
      <c r="C71" s="1237"/>
      <c r="D71" s="1237"/>
      <c r="E71" s="1237">
        <v>1</v>
      </c>
      <c r="F71" s="885"/>
      <c r="G71" s="885"/>
      <c r="H71" s="883">
        <v>1</v>
      </c>
      <c r="I71" s="1237">
        <v>1</v>
      </c>
      <c r="J71" s="885"/>
      <c r="K71" s="890"/>
      <c r="L71" s="593" t="str">
        <f>mergeValue(A71) &amp;"."&amp; mergeValue(B71)&amp;"."&amp; mergeValue(C71)&amp;"."&amp; mergeValue(D71)&amp;"."&amp; mergeValue(E71)</f>
        <v>1.1.1.1.1</v>
      </c>
      <c r="M71" s="554" t="s">
        <v>9</v>
      </c>
      <c r="N71" s="646"/>
      <c r="O71" s="1240"/>
      <c r="P71" s="1241"/>
      <c r="Q71" s="1241"/>
      <c r="R71" s="1241"/>
      <c r="S71" s="1241"/>
      <c r="T71" s="1241"/>
      <c r="U71" s="1241"/>
      <c r="V71" s="1242"/>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7"/>
      <c r="B72" s="1237"/>
      <c r="C72" s="1237"/>
      <c r="D72" s="1237"/>
      <c r="E72" s="1237"/>
      <c r="F72" s="1237">
        <v>1</v>
      </c>
      <c r="G72" s="883"/>
      <c r="H72" s="883"/>
      <c r="I72" s="1237"/>
      <c r="J72" s="1237">
        <v>1</v>
      </c>
      <c r="K72" s="891"/>
      <c r="L72" s="593" t="str">
        <f>mergeValue(A72) &amp;"."&amp; mergeValue(B72)&amp;"."&amp; mergeValue(C72)&amp;"."&amp; mergeValue(D72)&amp;"."&amp; mergeValue(E72)&amp;"."&amp; mergeValue(F72)</f>
        <v>1.1.1.1.1.1</v>
      </c>
      <c r="M72" s="555" t="s">
        <v>10</v>
      </c>
      <c r="N72" s="646"/>
      <c r="O72" s="1240"/>
      <c r="P72" s="1241"/>
      <c r="Q72" s="1241"/>
      <c r="R72" s="1241"/>
      <c r="S72" s="1241"/>
      <c r="T72" s="1241"/>
      <c r="U72" s="1241"/>
      <c r="V72" s="1242"/>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7"/>
      <c r="B73" s="1237"/>
      <c r="C73" s="1237"/>
      <c r="D73" s="1237"/>
      <c r="E73" s="1237"/>
      <c r="F73" s="1237"/>
      <c r="G73" s="883">
        <v>1</v>
      </c>
      <c r="H73" s="883"/>
      <c r="I73" s="1237"/>
      <c r="J73" s="1237"/>
      <c r="K73" s="891">
        <v>1</v>
      </c>
      <c r="L73" s="593" t="str">
        <f>mergeValue(A73) &amp;"."&amp; mergeValue(B73)&amp;"."&amp; mergeValue(C73)&amp;"."&amp; mergeValue(D73)&amp;"."&amp; mergeValue(E73)&amp;"."&amp; mergeValue(F73)&amp;"."&amp; mergeValue(G73)</f>
        <v>1.1.1.1.1.1.1</v>
      </c>
      <c r="M73" s="1069"/>
      <c r="N73" s="646"/>
      <c r="O73" s="562"/>
      <c r="P73" s="562"/>
      <c r="Q73" s="1094"/>
      <c r="R73" s="1232"/>
      <c r="S73" s="1233" t="s">
        <v>84</v>
      </c>
      <c r="T73" s="1232"/>
      <c r="U73" s="1233" t="s">
        <v>84</v>
      </c>
      <c r="V73" s="562"/>
      <c r="W73" s="1207"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7"/>
      <c r="B74" s="1237"/>
      <c r="C74" s="1237"/>
      <c r="D74" s="1237"/>
      <c r="E74" s="1237"/>
      <c r="F74" s="1237"/>
      <c r="G74" s="883"/>
      <c r="H74" s="883"/>
      <c r="I74" s="1237"/>
      <c r="J74" s="1237"/>
      <c r="K74" s="891"/>
      <c r="L74" s="600"/>
      <c r="M74" s="646"/>
      <c r="N74" s="646"/>
      <c r="O74" s="562"/>
      <c r="P74" s="562"/>
      <c r="Q74" s="584" t="str">
        <f>R73 &amp; "-" &amp; T73</f>
        <v>-</v>
      </c>
      <c r="R74" s="1232"/>
      <c r="S74" s="1233"/>
      <c r="T74" s="1232"/>
      <c r="U74" s="1233"/>
      <c r="V74" s="562"/>
      <c r="W74" s="1207"/>
      <c r="X74" s="585"/>
      <c r="Y74" s="589"/>
      <c r="Z74" s="589" t="str">
        <f t="shared" si="2"/>
        <v/>
      </c>
      <c r="AA74" s="589"/>
      <c r="AB74" s="589"/>
      <c r="AC74" s="589"/>
      <c r="AD74" s="585"/>
      <c r="AE74" s="585"/>
      <c r="AF74" s="585"/>
      <c r="AG74" s="585"/>
      <c r="AH74" s="585"/>
      <c r="AI74" s="585"/>
      <c r="AJ74" s="585"/>
    </row>
    <row r="75" spans="1:36" s="523" customFormat="1" ht="15" customHeight="1">
      <c r="A75" s="1237"/>
      <c r="B75" s="1237"/>
      <c r="C75" s="1237"/>
      <c r="D75" s="1237"/>
      <c r="E75" s="1237"/>
      <c r="F75" s="1237"/>
      <c r="G75" s="885"/>
      <c r="H75" s="883"/>
      <c r="I75" s="1237"/>
      <c r="J75" s="1237"/>
      <c r="K75" s="890"/>
      <c r="L75" s="538"/>
      <c r="M75" s="557" t="s">
        <v>25</v>
      </c>
      <c r="N75" s="564"/>
      <c r="O75" s="564"/>
      <c r="P75" s="564"/>
      <c r="Q75" s="564"/>
      <c r="R75" s="564"/>
      <c r="S75" s="564"/>
      <c r="T75" s="564"/>
      <c r="U75" s="564"/>
      <c r="V75" s="560"/>
      <c r="W75" s="1207"/>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7"/>
      <c r="B76" s="1237"/>
      <c r="C76" s="1237"/>
      <c r="D76" s="1237"/>
      <c r="E76" s="1237"/>
      <c r="F76" s="885"/>
      <c r="G76" s="885"/>
      <c r="H76" s="883"/>
      <c r="I76" s="1237"/>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7"/>
      <c r="B77" s="1237"/>
      <c r="C77" s="1237"/>
      <c r="D77" s="1237"/>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7"/>
      <c r="B78" s="1237"/>
      <c r="C78" s="1237"/>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7"/>
      <c r="B79" s="1237"/>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7"/>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85"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85" ht="18.75" customHeight="1">
      <c r="X82" s="204"/>
      <c r="Y82" s="204"/>
      <c r="Z82" s="204"/>
      <c r="AA82" s="204"/>
      <c r="AB82" s="204"/>
      <c r="AC82" s="204"/>
      <c r="AD82" s="204"/>
      <c r="AE82" s="204"/>
      <c r="AF82" s="204"/>
      <c r="AG82" s="204"/>
      <c r="AH82" s="204"/>
      <c r="AI82" s="204"/>
      <c r="AJ82" s="204"/>
    </row>
    <row r="83" spans="1:85"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85"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85" s="523" customFormat="1" ht="22.5">
      <c r="A85" s="1237">
        <v>1</v>
      </c>
      <c r="B85" s="919"/>
      <c r="C85" s="919"/>
      <c r="D85" s="919"/>
      <c r="E85" s="920"/>
      <c r="F85" s="921"/>
      <c r="G85" s="919"/>
      <c r="H85" s="919"/>
      <c r="I85" s="922"/>
      <c r="J85" s="917"/>
      <c r="K85" s="926">
        <v>1</v>
      </c>
      <c r="L85" s="593">
        <f>mergeValue(A85)</f>
        <v>1</v>
      </c>
      <c r="M85" s="641" t="s">
        <v>20</v>
      </c>
      <c r="N85" s="580"/>
      <c r="O85" s="1287"/>
      <c r="P85" s="1288"/>
      <c r="Q85" s="1288"/>
      <c r="R85" s="1288"/>
      <c r="S85" s="1288"/>
      <c r="T85" s="1288"/>
      <c r="U85" s="1288"/>
      <c r="V85" s="1288"/>
      <c r="W85" s="1288"/>
      <c r="X85" s="1288"/>
      <c r="Y85" s="1288"/>
      <c r="Z85" s="1288"/>
      <c r="AA85" s="1288"/>
      <c r="AB85" s="1288"/>
      <c r="AC85" s="1288"/>
      <c r="AD85" s="1288"/>
      <c r="AE85" s="1288"/>
      <c r="AF85" s="1288"/>
      <c r="AG85" s="1288"/>
      <c r="AH85" s="1288"/>
      <c r="AI85" s="1288"/>
      <c r="AJ85" s="1288"/>
      <c r="AK85" s="1288"/>
      <c r="AL85" s="1288"/>
      <c r="AM85" s="1288"/>
      <c r="AN85" s="1288"/>
      <c r="AO85" s="1288"/>
      <c r="AP85" s="1288"/>
      <c r="AQ85" s="1288"/>
      <c r="AR85" s="1288"/>
      <c r="AS85" s="1288"/>
      <c r="AT85" s="1288"/>
      <c r="AU85" s="1288"/>
      <c r="AV85" s="1288"/>
      <c r="AW85" s="1288"/>
      <c r="AX85" s="1288"/>
      <c r="AY85" s="1288"/>
      <c r="AZ85" s="1288"/>
      <c r="BA85" s="1288"/>
      <c r="BB85" s="1288"/>
      <c r="BC85" s="1288"/>
      <c r="BD85" s="1288"/>
      <c r="BE85" s="1288"/>
      <c r="BF85" s="1288"/>
      <c r="BG85" s="1288"/>
      <c r="BH85" s="1288"/>
      <c r="BI85" s="1288"/>
      <c r="BJ85" s="1288"/>
      <c r="BK85" s="1288"/>
      <c r="BL85" s="1288"/>
      <c r="BM85" s="1288"/>
      <c r="BN85" s="1288"/>
      <c r="BO85" s="1288"/>
      <c r="BP85" s="1288"/>
      <c r="BQ85" s="1288"/>
      <c r="BR85" s="1288"/>
      <c r="BS85" s="1289"/>
      <c r="BT85" s="630" t="s">
        <v>658</v>
      </c>
      <c r="BU85" s="585"/>
      <c r="BV85" s="585"/>
      <c r="BW85" s="585"/>
      <c r="BX85" s="585"/>
      <c r="BY85" s="585"/>
      <c r="BZ85" s="585"/>
      <c r="CA85" s="585"/>
      <c r="CB85" s="585"/>
      <c r="CC85" s="585"/>
      <c r="CD85" s="585"/>
      <c r="CE85" s="585"/>
      <c r="CF85" s="585"/>
    </row>
    <row r="86" spans="1:85" s="523" customFormat="1" ht="22.5">
      <c r="A86" s="1237"/>
      <c r="B86" s="1237">
        <v>1</v>
      </c>
      <c r="C86" s="919"/>
      <c r="D86" s="919"/>
      <c r="E86" s="921"/>
      <c r="F86" s="921"/>
      <c r="G86" s="919"/>
      <c r="H86" s="919"/>
      <c r="I86" s="916"/>
      <c r="J86" s="915"/>
      <c r="K86" s="926">
        <v>1</v>
      </c>
      <c r="L86" s="593" t="str">
        <f>mergeValue(A86) &amp;"."&amp; mergeValue(B86)</f>
        <v>1.1</v>
      </c>
      <c r="M86" s="546" t="s">
        <v>16</v>
      </c>
      <c r="N86" s="580"/>
      <c r="O86" s="1287"/>
      <c r="P86" s="1288"/>
      <c r="Q86" s="1288"/>
      <c r="R86" s="1288"/>
      <c r="S86" s="1288"/>
      <c r="T86" s="1288"/>
      <c r="U86" s="1288"/>
      <c r="V86" s="1288"/>
      <c r="W86" s="1288"/>
      <c r="X86" s="1288"/>
      <c r="Y86" s="1288"/>
      <c r="Z86" s="1288"/>
      <c r="AA86" s="1288"/>
      <c r="AB86" s="1288"/>
      <c r="AC86" s="1288"/>
      <c r="AD86" s="1288"/>
      <c r="AE86" s="1288"/>
      <c r="AF86" s="1288"/>
      <c r="AG86" s="1288"/>
      <c r="AH86" s="1288"/>
      <c r="AI86" s="1288"/>
      <c r="AJ86" s="1288"/>
      <c r="AK86" s="1288"/>
      <c r="AL86" s="1288"/>
      <c r="AM86" s="1288"/>
      <c r="AN86" s="1288"/>
      <c r="AO86" s="1288"/>
      <c r="AP86" s="1288"/>
      <c r="AQ86" s="1288"/>
      <c r="AR86" s="1288"/>
      <c r="AS86" s="1288"/>
      <c r="AT86" s="1288"/>
      <c r="AU86" s="1288"/>
      <c r="AV86" s="1288"/>
      <c r="AW86" s="1288"/>
      <c r="AX86" s="1288"/>
      <c r="AY86" s="1288"/>
      <c r="AZ86" s="1288"/>
      <c r="BA86" s="1288"/>
      <c r="BB86" s="1288"/>
      <c r="BC86" s="1288"/>
      <c r="BD86" s="1288"/>
      <c r="BE86" s="1288"/>
      <c r="BF86" s="1288"/>
      <c r="BG86" s="1288"/>
      <c r="BH86" s="1288"/>
      <c r="BI86" s="1288"/>
      <c r="BJ86" s="1288"/>
      <c r="BK86" s="1288"/>
      <c r="BL86" s="1288"/>
      <c r="BM86" s="1288"/>
      <c r="BN86" s="1288"/>
      <c r="BO86" s="1288"/>
      <c r="BP86" s="1288"/>
      <c r="BQ86" s="1288"/>
      <c r="BR86" s="1288"/>
      <c r="BS86" s="1289"/>
      <c r="BT86" s="630" t="s">
        <v>477</v>
      </c>
      <c r="BU86" s="585"/>
      <c r="BV86" s="585"/>
      <c r="BW86" s="585"/>
      <c r="BX86" s="585"/>
      <c r="BY86" s="585"/>
      <c r="BZ86" s="585"/>
      <c r="CA86" s="585"/>
      <c r="CB86" s="585"/>
      <c r="CC86" s="585"/>
      <c r="CD86" s="585"/>
      <c r="CE86" s="585"/>
      <c r="CF86" s="585"/>
    </row>
    <row r="87" spans="1:85" s="523" customFormat="1" ht="22.5">
      <c r="A87" s="1237"/>
      <c r="B87" s="1237"/>
      <c r="C87" s="1237">
        <v>1</v>
      </c>
      <c r="D87" s="919"/>
      <c r="E87" s="921"/>
      <c r="F87" s="921"/>
      <c r="G87" s="919"/>
      <c r="H87" s="919"/>
      <c r="I87" s="923"/>
      <c r="J87" s="915"/>
      <c r="K87" s="926">
        <v>1</v>
      </c>
      <c r="L87" s="593" t="str">
        <f>mergeValue(A87) &amp;"."&amp; mergeValue(B87)&amp;"."&amp; mergeValue(C87)</f>
        <v>1.1.1</v>
      </c>
      <c r="M87" s="547" t="s">
        <v>7</v>
      </c>
      <c r="N87" s="580"/>
      <c r="O87" s="1287"/>
      <c r="P87" s="1288"/>
      <c r="Q87" s="1288"/>
      <c r="R87" s="1288"/>
      <c r="S87" s="1288"/>
      <c r="T87" s="1288"/>
      <c r="U87" s="1288"/>
      <c r="V87" s="1288"/>
      <c r="W87" s="1288"/>
      <c r="X87" s="1288"/>
      <c r="Y87" s="1288"/>
      <c r="Z87" s="1288"/>
      <c r="AA87" s="1288"/>
      <c r="AB87" s="1288"/>
      <c r="AC87" s="1288"/>
      <c r="AD87" s="1288"/>
      <c r="AE87" s="1288"/>
      <c r="AF87" s="1288"/>
      <c r="AG87" s="1288"/>
      <c r="AH87" s="1288"/>
      <c r="AI87" s="1288"/>
      <c r="AJ87" s="1288"/>
      <c r="AK87" s="1288"/>
      <c r="AL87" s="1288"/>
      <c r="AM87" s="1288"/>
      <c r="AN87" s="1288"/>
      <c r="AO87" s="1288"/>
      <c r="AP87" s="1288"/>
      <c r="AQ87" s="1288"/>
      <c r="AR87" s="1288"/>
      <c r="AS87" s="1288"/>
      <c r="AT87" s="1288"/>
      <c r="AU87" s="1288"/>
      <c r="AV87" s="1288"/>
      <c r="AW87" s="1288"/>
      <c r="AX87" s="1288"/>
      <c r="AY87" s="1288"/>
      <c r="AZ87" s="1288"/>
      <c r="BA87" s="1288"/>
      <c r="BB87" s="1288"/>
      <c r="BC87" s="1288"/>
      <c r="BD87" s="1288"/>
      <c r="BE87" s="1288"/>
      <c r="BF87" s="1288"/>
      <c r="BG87" s="1288"/>
      <c r="BH87" s="1288"/>
      <c r="BI87" s="1288"/>
      <c r="BJ87" s="1288"/>
      <c r="BK87" s="1288"/>
      <c r="BL87" s="1288"/>
      <c r="BM87" s="1288"/>
      <c r="BN87" s="1288"/>
      <c r="BO87" s="1288"/>
      <c r="BP87" s="1288"/>
      <c r="BQ87" s="1288"/>
      <c r="BR87" s="1288"/>
      <c r="BS87" s="1289"/>
      <c r="BT87" s="630" t="s">
        <v>633</v>
      </c>
      <c r="BU87" s="585"/>
      <c r="BV87" s="585"/>
      <c r="BW87" s="585"/>
      <c r="BX87" s="585"/>
      <c r="BY87" s="585"/>
      <c r="BZ87" s="585"/>
      <c r="CA87" s="585"/>
      <c r="CB87" s="585"/>
      <c r="CC87" s="585"/>
      <c r="CD87" s="585"/>
      <c r="CE87" s="585"/>
      <c r="CF87" s="585"/>
    </row>
    <row r="88" spans="1:85" s="523" customFormat="1" ht="22.5">
      <c r="A88" s="1237"/>
      <c r="B88" s="1237"/>
      <c r="C88" s="1237"/>
      <c r="D88" s="1237">
        <v>1</v>
      </c>
      <c r="E88" s="921"/>
      <c r="F88" s="921"/>
      <c r="G88" s="919"/>
      <c r="H88" s="919"/>
      <c r="I88" s="1237">
        <v>1</v>
      </c>
      <c r="J88" s="915"/>
      <c r="K88" s="926">
        <v>1</v>
      </c>
      <c r="L88" s="593" t="str">
        <f>mergeValue(A88) &amp;"."&amp; mergeValue(B88)&amp;"."&amp; mergeValue(C88)&amp;"."&amp; mergeValue(D88)</f>
        <v>1.1.1.1</v>
      </c>
      <c r="M88" s="548" t="s">
        <v>22</v>
      </c>
      <c r="N88" s="580"/>
      <c r="O88" s="1287"/>
      <c r="P88" s="1288"/>
      <c r="Q88" s="1288"/>
      <c r="R88" s="1288"/>
      <c r="S88" s="1288"/>
      <c r="T88" s="1288"/>
      <c r="U88" s="1288"/>
      <c r="V88" s="1288"/>
      <c r="W88" s="1288"/>
      <c r="X88" s="1288"/>
      <c r="Y88" s="1288"/>
      <c r="Z88" s="1288"/>
      <c r="AA88" s="1288"/>
      <c r="AB88" s="1288"/>
      <c r="AC88" s="1288"/>
      <c r="AD88" s="1288"/>
      <c r="AE88" s="1288"/>
      <c r="AF88" s="1288"/>
      <c r="AG88" s="1288"/>
      <c r="AH88" s="1288"/>
      <c r="AI88" s="1288"/>
      <c r="AJ88" s="1288"/>
      <c r="AK88" s="1288"/>
      <c r="AL88" s="1288"/>
      <c r="AM88" s="1288"/>
      <c r="AN88" s="1288"/>
      <c r="AO88" s="1288"/>
      <c r="AP88" s="1288"/>
      <c r="AQ88" s="1288"/>
      <c r="AR88" s="1288"/>
      <c r="AS88" s="1288"/>
      <c r="AT88" s="1288"/>
      <c r="AU88" s="1288"/>
      <c r="AV88" s="1288"/>
      <c r="AW88" s="1288"/>
      <c r="AX88" s="1288"/>
      <c r="AY88" s="1288"/>
      <c r="AZ88" s="1288"/>
      <c r="BA88" s="1288"/>
      <c r="BB88" s="1288"/>
      <c r="BC88" s="1288"/>
      <c r="BD88" s="1288"/>
      <c r="BE88" s="1288"/>
      <c r="BF88" s="1288"/>
      <c r="BG88" s="1288"/>
      <c r="BH88" s="1288"/>
      <c r="BI88" s="1288"/>
      <c r="BJ88" s="1288"/>
      <c r="BK88" s="1288"/>
      <c r="BL88" s="1288"/>
      <c r="BM88" s="1288"/>
      <c r="BN88" s="1288"/>
      <c r="BO88" s="1288"/>
      <c r="BP88" s="1288"/>
      <c r="BQ88" s="1288"/>
      <c r="BR88" s="1288"/>
      <c r="BS88" s="1289"/>
      <c r="BT88" s="630" t="s">
        <v>634</v>
      </c>
      <c r="BU88" s="585"/>
      <c r="BV88" s="585"/>
      <c r="BW88" s="585"/>
      <c r="BX88" s="585"/>
      <c r="BY88" s="585"/>
      <c r="BZ88" s="585"/>
      <c r="CA88" s="585"/>
      <c r="CB88" s="585"/>
      <c r="CC88" s="585"/>
      <c r="CD88" s="585"/>
      <c r="CE88" s="585"/>
      <c r="CF88" s="585"/>
    </row>
    <row r="89" spans="1:85" s="523" customFormat="1" ht="11.25" hidden="1" customHeight="1">
      <c r="A89" s="1237"/>
      <c r="B89" s="1237"/>
      <c r="C89" s="1237"/>
      <c r="D89" s="1237"/>
      <c r="E89" s="1237">
        <v>1</v>
      </c>
      <c r="F89" s="921"/>
      <c r="G89" s="919"/>
      <c r="H89" s="919"/>
      <c r="I89" s="1237"/>
      <c r="J89" s="921"/>
      <c r="K89" s="926">
        <v>1</v>
      </c>
      <c r="L89" s="593"/>
      <c r="M89" s="554"/>
      <c r="N89" s="581"/>
      <c r="O89" s="1290"/>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c r="AK89" s="1291"/>
      <c r="AL89" s="1291"/>
      <c r="AM89" s="1291"/>
      <c r="AN89" s="1291"/>
      <c r="AO89" s="1291"/>
      <c r="AP89" s="1291"/>
      <c r="AQ89" s="1291"/>
      <c r="AR89" s="1291"/>
      <c r="AS89" s="1291"/>
      <c r="AT89" s="1291"/>
      <c r="AU89" s="1291"/>
      <c r="AV89" s="1291"/>
      <c r="AW89" s="1291"/>
      <c r="AX89" s="1291"/>
      <c r="AY89" s="1291"/>
      <c r="AZ89" s="1291"/>
      <c r="BA89" s="1291"/>
      <c r="BB89" s="1291"/>
      <c r="BC89" s="1291"/>
      <c r="BD89" s="1291"/>
      <c r="BE89" s="1291"/>
      <c r="BF89" s="1291"/>
      <c r="BG89" s="1291"/>
      <c r="BH89" s="1291"/>
      <c r="BI89" s="1291"/>
      <c r="BJ89" s="1291"/>
      <c r="BK89" s="1291"/>
      <c r="BL89" s="1291"/>
      <c r="BM89" s="1291"/>
      <c r="BN89" s="1291"/>
      <c r="BO89" s="1291"/>
      <c r="BP89" s="1291"/>
      <c r="BQ89" s="1291"/>
      <c r="BR89" s="1291"/>
      <c r="BS89" s="1292"/>
      <c r="BT89" s="559"/>
      <c r="BU89" s="585"/>
      <c r="BV89" s="585"/>
      <c r="BW89" s="585"/>
      <c r="BX89" s="585"/>
      <c r="BY89" s="585"/>
      <c r="BZ89" s="585"/>
      <c r="CA89" s="585"/>
      <c r="CB89" s="585"/>
      <c r="CC89" s="585"/>
      <c r="CD89" s="585"/>
      <c r="CE89" s="585"/>
      <c r="CF89" s="585"/>
    </row>
    <row r="90" spans="1:85" s="523" customFormat="1" ht="90">
      <c r="A90" s="1237"/>
      <c r="B90" s="1237"/>
      <c r="C90" s="1237"/>
      <c r="D90" s="1237"/>
      <c r="E90" s="1237"/>
      <c r="F90" s="1237">
        <v>1</v>
      </c>
      <c r="G90" s="919"/>
      <c r="H90" s="919"/>
      <c r="I90" s="1237"/>
      <c r="J90" s="1257"/>
      <c r="K90" s="926">
        <v>1</v>
      </c>
      <c r="L90" s="593" t="str">
        <f>mergeValue(A90) &amp;"."&amp; mergeValue(B90)&amp;"."&amp; mergeValue(C90)&amp;"."&amp; mergeValue(D90)&amp;"."&amp;  mergeValue(F90)</f>
        <v>1.1.1.1.1</v>
      </c>
      <c r="M90" s="554" t="s">
        <v>10</v>
      </c>
      <c r="N90" s="581"/>
      <c r="O90" s="1240"/>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2"/>
      <c r="BT90" s="630" t="s">
        <v>635</v>
      </c>
      <c r="BU90" s="585"/>
      <c r="BV90" s="589" t="str">
        <f>strCheckUnique(BW90:BW93)</f>
        <v/>
      </c>
      <c r="BW90" s="585"/>
      <c r="BX90" s="589"/>
      <c r="BY90" s="585"/>
      <c r="BZ90" s="585"/>
      <c r="CA90" s="585"/>
      <c r="CB90" s="585"/>
      <c r="CC90" s="585"/>
      <c r="CD90" s="585"/>
      <c r="CE90" s="585"/>
      <c r="CF90" s="585"/>
    </row>
    <row r="91" spans="1:85" s="523" customFormat="1" ht="192" customHeight="1">
      <c r="A91" s="1237"/>
      <c r="B91" s="1237"/>
      <c r="C91" s="1237"/>
      <c r="D91" s="1237"/>
      <c r="E91" s="1237"/>
      <c r="F91" s="1237"/>
      <c r="G91" s="919">
        <v>1</v>
      </c>
      <c r="H91" s="919"/>
      <c r="I91" s="1237"/>
      <c r="J91" s="1257"/>
      <c r="K91" s="918"/>
      <c r="L91" s="593" t="str">
        <f>mergeValue(A91) &amp;"."&amp; mergeValue(B91)&amp;"."&amp; mergeValue(C91)&amp;"."&amp; mergeValue(D91)&amp;"."&amp;  mergeValue(F91)&amp;"."&amp;  mergeValue(G91)</f>
        <v>1.1.1.1.1.1</v>
      </c>
      <c r="M91" s="1069"/>
      <c r="N91" s="586"/>
      <c r="O91" s="683"/>
      <c r="P91" s="562"/>
      <c r="Q91" s="562"/>
      <c r="R91" s="1247"/>
      <c r="S91" s="1233" t="s">
        <v>84</v>
      </c>
      <c r="T91" s="1247"/>
      <c r="U91" s="1233" t="s">
        <v>84</v>
      </c>
      <c r="V91" s="683"/>
      <c r="W91" s="763"/>
      <c r="X91" s="763"/>
      <c r="Y91" s="1247"/>
      <c r="Z91" s="1233" t="s">
        <v>84</v>
      </c>
      <c r="AA91" s="1247"/>
      <c r="AB91" s="1233" t="s">
        <v>84</v>
      </c>
      <c r="AC91" s="683"/>
      <c r="AD91" s="763"/>
      <c r="AE91" s="763"/>
      <c r="AF91" s="1247"/>
      <c r="AG91" s="1233" t="s">
        <v>84</v>
      </c>
      <c r="AH91" s="1247"/>
      <c r="AI91" s="1233" t="s">
        <v>84</v>
      </c>
      <c r="AJ91" s="683"/>
      <c r="AK91" s="763"/>
      <c r="AL91" s="763"/>
      <c r="AM91" s="1247"/>
      <c r="AN91" s="1233" t="s">
        <v>84</v>
      </c>
      <c r="AO91" s="1247"/>
      <c r="AP91" s="1233" t="s">
        <v>84</v>
      </c>
      <c r="AQ91" s="683"/>
      <c r="AR91" s="763"/>
      <c r="AS91" s="763"/>
      <c r="AT91" s="1247"/>
      <c r="AU91" s="1233" t="s">
        <v>84</v>
      </c>
      <c r="AV91" s="1247"/>
      <c r="AW91" s="1233" t="s">
        <v>84</v>
      </c>
      <c r="AX91" s="683"/>
      <c r="AY91" s="763"/>
      <c r="AZ91" s="763"/>
      <c r="BA91" s="1247"/>
      <c r="BB91" s="1233" t="s">
        <v>84</v>
      </c>
      <c r="BC91" s="1247"/>
      <c r="BD91" s="1233" t="s">
        <v>84</v>
      </c>
      <c r="BE91" s="683"/>
      <c r="BF91" s="763"/>
      <c r="BG91" s="763"/>
      <c r="BH91" s="1247"/>
      <c r="BI91" s="1233" t="s">
        <v>84</v>
      </c>
      <c r="BJ91" s="1247"/>
      <c r="BK91" s="1233" t="s">
        <v>84</v>
      </c>
      <c r="BL91" s="683"/>
      <c r="BM91" s="763"/>
      <c r="BN91" s="763"/>
      <c r="BO91" s="1247"/>
      <c r="BP91" s="1233" t="s">
        <v>84</v>
      </c>
      <c r="BQ91" s="1247"/>
      <c r="BR91" s="1233" t="s">
        <v>85</v>
      </c>
      <c r="BS91" s="537"/>
      <c r="BT91" s="1207" t="s">
        <v>659</v>
      </c>
      <c r="BU91" s="585" t="str">
        <f>strCheckDate(O92:BS92)</f>
        <v/>
      </c>
      <c r="BV91" s="589"/>
      <c r="BW91" s="589" t="str">
        <f>IF(M91="","",M91 )</f>
        <v/>
      </c>
      <c r="BX91" s="589"/>
      <c r="BY91" s="589"/>
      <c r="BZ91" s="589"/>
      <c r="CA91" s="585"/>
      <c r="CB91" s="585"/>
      <c r="CC91" s="585"/>
      <c r="CD91" s="585"/>
      <c r="CE91" s="585"/>
      <c r="CF91" s="585"/>
    </row>
    <row r="92" spans="1:85" s="523" customFormat="1" ht="11.25" hidden="1" customHeight="1">
      <c r="A92" s="1237"/>
      <c r="B92" s="1237"/>
      <c r="C92" s="1237"/>
      <c r="D92" s="1237"/>
      <c r="E92" s="1237"/>
      <c r="F92" s="1237"/>
      <c r="G92" s="919"/>
      <c r="H92" s="919"/>
      <c r="I92" s="1237"/>
      <c r="J92" s="1257"/>
      <c r="K92" s="926">
        <v>1</v>
      </c>
      <c r="L92" s="600"/>
      <c r="M92" s="646"/>
      <c r="N92" s="586"/>
      <c r="O92" s="562"/>
      <c r="P92" s="562"/>
      <c r="Q92" s="584" t="str">
        <f>R91 &amp; "-" &amp; T91</f>
        <v>-</v>
      </c>
      <c r="R92" s="1247"/>
      <c r="S92" s="1233"/>
      <c r="T92" s="1247"/>
      <c r="U92" s="1233"/>
      <c r="V92" s="763"/>
      <c r="W92" s="763"/>
      <c r="X92" s="769" t="str">
        <f>Y91 &amp; "-" &amp; AA91</f>
        <v>-</v>
      </c>
      <c r="Y92" s="1247"/>
      <c r="Z92" s="1233"/>
      <c r="AA92" s="1247"/>
      <c r="AB92" s="1233"/>
      <c r="AC92" s="763"/>
      <c r="AD92" s="763"/>
      <c r="AE92" s="769" t="str">
        <f>AF91 &amp; "-" &amp; AH91</f>
        <v>-</v>
      </c>
      <c r="AF92" s="1247"/>
      <c r="AG92" s="1233"/>
      <c r="AH92" s="1247"/>
      <c r="AI92" s="1233"/>
      <c r="AJ92" s="763"/>
      <c r="AK92" s="763"/>
      <c r="AL92" s="769" t="str">
        <f>AM91 &amp; "-" &amp; AO91</f>
        <v>-</v>
      </c>
      <c r="AM92" s="1247"/>
      <c r="AN92" s="1233"/>
      <c r="AO92" s="1247"/>
      <c r="AP92" s="1233"/>
      <c r="AQ92" s="763"/>
      <c r="AR92" s="763"/>
      <c r="AS92" s="769" t="str">
        <f>AT91 &amp; "-" &amp; AV91</f>
        <v>-</v>
      </c>
      <c r="AT92" s="1247"/>
      <c r="AU92" s="1233"/>
      <c r="AV92" s="1247"/>
      <c r="AW92" s="1233"/>
      <c r="AX92" s="763"/>
      <c r="AY92" s="763"/>
      <c r="AZ92" s="769" t="str">
        <f>BA91 &amp; "-" &amp; BC91</f>
        <v>-</v>
      </c>
      <c r="BA92" s="1247"/>
      <c r="BB92" s="1233"/>
      <c r="BC92" s="1247"/>
      <c r="BD92" s="1233"/>
      <c r="BE92" s="763"/>
      <c r="BF92" s="763"/>
      <c r="BG92" s="769" t="str">
        <f>BH91 &amp; "-" &amp; BJ91</f>
        <v>-</v>
      </c>
      <c r="BH92" s="1247"/>
      <c r="BI92" s="1233"/>
      <c r="BJ92" s="1247"/>
      <c r="BK92" s="1233"/>
      <c r="BL92" s="763"/>
      <c r="BM92" s="763"/>
      <c r="BN92" s="769" t="str">
        <f>BO91 &amp; "-" &amp; BQ91</f>
        <v>-</v>
      </c>
      <c r="BO92" s="1247"/>
      <c r="BP92" s="1233"/>
      <c r="BQ92" s="1247"/>
      <c r="BR92" s="1233"/>
      <c r="BS92" s="537"/>
      <c r="BT92" s="1207"/>
      <c r="BU92" s="585"/>
      <c r="BV92" s="589"/>
      <c r="BW92" s="589"/>
      <c r="BX92" s="589"/>
      <c r="BY92" s="589"/>
      <c r="BZ92" s="589"/>
      <c r="CA92" s="585"/>
      <c r="CB92" s="585"/>
      <c r="CC92" s="585"/>
      <c r="CD92" s="585"/>
      <c r="CE92" s="585"/>
      <c r="CF92" s="585"/>
    </row>
    <row r="93" spans="1:85" s="522" customFormat="1" ht="15" customHeight="1">
      <c r="A93" s="1237"/>
      <c r="B93" s="1237"/>
      <c r="C93" s="1237"/>
      <c r="D93" s="1237"/>
      <c r="E93" s="1237"/>
      <c r="F93" s="1237"/>
      <c r="G93" s="919"/>
      <c r="H93" s="919"/>
      <c r="I93" s="1237"/>
      <c r="J93" s="1257"/>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757"/>
      <c r="BF93" s="757"/>
      <c r="BG93" s="757"/>
      <c r="BH93" s="766"/>
      <c r="BI93" s="1006"/>
      <c r="BJ93" s="1005"/>
      <c r="BK93" s="1001"/>
      <c r="BL93" s="757"/>
      <c r="BM93" s="757"/>
      <c r="BN93" s="757"/>
      <c r="BO93" s="766"/>
      <c r="BP93" s="1006"/>
      <c r="BQ93" s="1005"/>
      <c r="BR93" s="1001"/>
      <c r="BS93" s="560"/>
      <c r="BT93" s="1207"/>
      <c r="BU93" s="587"/>
      <c r="BV93" s="587"/>
      <c r="BW93" s="587"/>
      <c r="BX93" s="587"/>
      <c r="BY93" s="587"/>
      <c r="BZ93" s="587"/>
      <c r="CA93" s="587"/>
      <c r="CB93" s="587"/>
      <c r="CC93" s="587"/>
      <c r="CD93" s="587"/>
      <c r="CE93" s="587"/>
      <c r="CF93" s="587"/>
    </row>
    <row r="94" spans="1:85" s="522" customFormat="1" ht="15" customHeight="1">
      <c r="A94" s="1237"/>
      <c r="B94" s="1237"/>
      <c r="C94" s="1237"/>
      <c r="D94" s="1237"/>
      <c r="E94" s="1237"/>
      <c r="F94" s="921"/>
      <c r="G94" s="921"/>
      <c r="H94" s="919"/>
      <c r="I94" s="1237"/>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60"/>
      <c r="BU94" s="587"/>
      <c r="BV94" s="587"/>
      <c r="BW94" s="587"/>
      <c r="BX94" s="587"/>
      <c r="BY94" s="587"/>
      <c r="BZ94" s="587"/>
      <c r="CA94" s="587"/>
      <c r="CB94" s="587"/>
      <c r="CC94" s="587"/>
      <c r="CD94" s="587"/>
      <c r="CE94" s="587"/>
      <c r="CF94" s="587"/>
      <c r="CG94" s="587"/>
    </row>
    <row r="95" spans="1:85" s="522" customFormat="1" ht="15" hidden="1" customHeight="1">
      <c r="A95" s="1237"/>
      <c r="B95" s="1237"/>
      <c r="C95" s="1237"/>
      <c r="D95" s="1237"/>
      <c r="E95" s="921"/>
      <c r="F95" s="921"/>
      <c r="G95" s="921"/>
      <c r="H95" s="919"/>
      <c r="I95" s="1237"/>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60"/>
      <c r="BU95" s="587"/>
      <c r="BV95" s="587"/>
      <c r="BW95" s="587"/>
      <c r="BX95" s="587"/>
      <c r="BY95" s="587"/>
      <c r="BZ95" s="587"/>
      <c r="CA95" s="587"/>
      <c r="CB95" s="587"/>
      <c r="CC95" s="587"/>
      <c r="CD95" s="587"/>
      <c r="CE95" s="587"/>
      <c r="CF95" s="587"/>
      <c r="CG95" s="587"/>
    </row>
    <row r="96" spans="1:85" s="522" customFormat="1" ht="15" customHeight="1">
      <c r="A96" s="1237"/>
      <c r="B96" s="1237"/>
      <c r="C96" s="1237"/>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757"/>
      <c r="BF96" s="757"/>
      <c r="BG96" s="757"/>
      <c r="BH96" s="766"/>
      <c r="BI96" s="1006"/>
      <c r="BJ96" s="1005"/>
      <c r="BK96" s="999"/>
      <c r="BL96" s="757"/>
      <c r="BM96" s="757"/>
      <c r="BN96" s="757"/>
      <c r="BO96" s="766"/>
      <c r="BP96" s="1006"/>
      <c r="BQ96" s="1005"/>
      <c r="BR96" s="999"/>
      <c r="BS96" s="564"/>
      <c r="BT96" s="560"/>
      <c r="BU96" s="587"/>
      <c r="BV96" s="587"/>
      <c r="BW96" s="587"/>
      <c r="BX96" s="587"/>
      <c r="BY96" s="587"/>
      <c r="BZ96" s="587"/>
      <c r="CA96" s="587"/>
      <c r="CB96" s="587"/>
      <c r="CC96" s="587"/>
      <c r="CD96" s="587"/>
      <c r="CE96" s="587"/>
      <c r="CF96" s="587"/>
    </row>
    <row r="97" spans="1:84" s="522" customFormat="1" ht="15" customHeight="1">
      <c r="A97" s="1237"/>
      <c r="B97" s="1237"/>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757"/>
      <c r="BF97" s="757"/>
      <c r="BG97" s="757"/>
      <c r="BH97" s="766"/>
      <c r="BI97" s="1006"/>
      <c r="BJ97" s="1005"/>
      <c r="BK97" s="999"/>
      <c r="BL97" s="757"/>
      <c r="BM97" s="757"/>
      <c r="BN97" s="757"/>
      <c r="BO97" s="766"/>
      <c r="BP97" s="1006"/>
      <c r="BQ97" s="1005"/>
      <c r="BR97" s="999"/>
      <c r="BS97" s="564"/>
      <c r="BT97" s="560"/>
      <c r="BU97" s="587"/>
      <c r="BV97" s="587"/>
      <c r="BW97" s="587"/>
      <c r="BX97" s="587"/>
      <c r="BY97" s="587"/>
      <c r="BZ97" s="587"/>
      <c r="CA97" s="587"/>
      <c r="CB97" s="587"/>
      <c r="CC97" s="587"/>
      <c r="CD97" s="587"/>
      <c r="CE97" s="587"/>
      <c r="CF97" s="587"/>
    </row>
    <row r="98" spans="1:84" s="522" customFormat="1" ht="15" customHeight="1">
      <c r="A98" s="1237"/>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757"/>
      <c r="BF98" s="757"/>
      <c r="BG98" s="757"/>
      <c r="BH98" s="766"/>
      <c r="BI98" s="1006"/>
      <c r="BJ98" s="1005"/>
      <c r="BK98" s="999"/>
      <c r="BL98" s="757"/>
      <c r="BM98" s="757"/>
      <c r="BN98" s="757"/>
      <c r="BO98" s="766"/>
      <c r="BP98" s="1006"/>
      <c r="BQ98" s="1005"/>
      <c r="BR98" s="999"/>
      <c r="BS98" s="564"/>
      <c r="BT98" s="560"/>
      <c r="BU98" s="587"/>
      <c r="BV98" s="587"/>
      <c r="BW98" s="587"/>
      <c r="BX98" s="587"/>
      <c r="BY98" s="587"/>
      <c r="BZ98" s="587"/>
      <c r="CA98" s="587"/>
      <c r="CB98" s="587"/>
      <c r="CC98" s="587"/>
      <c r="CD98" s="587"/>
      <c r="CE98" s="587"/>
      <c r="CF98" s="587"/>
    </row>
    <row r="99" spans="1:84"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84"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84" s="35" customFormat="1" ht="17.100000000000001" customHeight="1">
      <c r="G101" s="35" t="s">
        <v>13</v>
      </c>
      <c r="I101" s="35" t="s">
        <v>68</v>
      </c>
      <c r="V101" s="158"/>
    </row>
    <row r="102" spans="1:84" ht="17.100000000000001" customHeight="1">
      <c r="X102" s="469"/>
      <c r="Y102" s="43"/>
      <c r="Z102" s="43"/>
    </row>
    <row r="103" spans="1:84" s="523" customFormat="1" ht="22.5">
      <c r="A103" s="1237">
        <v>1</v>
      </c>
      <c r="B103" s="1079"/>
      <c r="C103" s="1079"/>
      <c r="D103" s="1079"/>
      <c r="E103" s="1080"/>
      <c r="F103" s="1081"/>
      <c r="G103" s="1079"/>
      <c r="H103" s="1079"/>
      <c r="I103" s="1060"/>
      <c r="J103" s="1065"/>
      <c r="K103" s="1065"/>
      <c r="L103" s="593">
        <f>mergeValue(A103)</f>
        <v>1</v>
      </c>
      <c r="M103" s="641" t="s">
        <v>20</v>
      </c>
      <c r="N103" s="580"/>
      <c r="O103" s="1287"/>
      <c r="P103" s="1288"/>
      <c r="Q103" s="1288"/>
      <c r="R103" s="1288"/>
      <c r="S103" s="1288"/>
      <c r="T103" s="1288"/>
      <c r="U103" s="1288"/>
      <c r="V103" s="1288"/>
      <c r="W103" s="1288"/>
      <c r="X103" s="1288"/>
      <c r="Y103" s="1288"/>
      <c r="Z103" s="1288"/>
      <c r="AA103" s="1289"/>
      <c r="AB103" s="630" t="s">
        <v>476</v>
      </c>
      <c r="AC103" s="585"/>
      <c r="AD103" s="585"/>
      <c r="AE103" s="585"/>
      <c r="AF103" s="585"/>
      <c r="AG103" s="585"/>
      <c r="AH103" s="585"/>
      <c r="AI103" s="585"/>
      <c r="AJ103" s="585"/>
      <c r="AK103" s="585"/>
      <c r="AL103" s="585"/>
      <c r="AM103" s="585"/>
      <c r="AN103" s="585"/>
    </row>
    <row r="104" spans="1:84" s="523" customFormat="1" ht="22.5">
      <c r="A104" s="1237"/>
      <c r="B104" s="1237">
        <v>1</v>
      </c>
      <c r="C104" s="1079"/>
      <c r="D104" s="1079"/>
      <c r="E104" s="1081"/>
      <c r="F104" s="1081"/>
      <c r="G104" s="1079"/>
      <c r="H104" s="1079"/>
      <c r="I104" s="1067"/>
      <c r="J104" s="1062"/>
      <c r="K104" s="1061"/>
      <c r="L104" s="593" t="str">
        <f>mergeValue(A104) &amp;"."&amp; mergeValue(B104)</f>
        <v>1.1</v>
      </c>
      <c r="M104" s="546" t="s">
        <v>16</v>
      </c>
      <c r="N104" s="580"/>
      <c r="O104" s="1287"/>
      <c r="P104" s="1288"/>
      <c r="Q104" s="1288"/>
      <c r="R104" s="1288"/>
      <c r="S104" s="1288"/>
      <c r="T104" s="1288"/>
      <c r="U104" s="1288"/>
      <c r="V104" s="1288"/>
      <c r="W104" s="1288"/>
      <c r="X104" s="1288"/>
      <c r="Y104" s="1288"/>
      <c r="Z104" s="1288"/>
      <c r="AA104" s="1289"/>
      <c r="AB104" s="630" t="s">
        <v>477</v>
      </c>
      <c r="AC104" s="585"/>
      <c r="AD104" s="585"/>
      <c r="AE104" s="585"/>
      <c r="AF104" s="585"/>
      <c r="AG104" s="585"/>
      <c r="AH104" s="585"/>
      <c r="AI104" s="585"/>
      <c r="AJ104" s="585"/>
      <c r="AK104" s="585"/>
      <c r="AL104" s="585"/>
      <c r="AM104" s="585"/>
      <c r="AN104" s="585"/>
    </row>
    <row r="105" spans="1:84" s="523" customFormat="1" ht="22.5">
      <c r="A105" s="1237"/>
      <c r="B105" s="1237"/>
      <c r="C105" s="1237">
        <v>1</v>
      </c>
      <c r="D105" s="1079"/>
      <c r="E105" s="1081"/>
      <c r="F105" s="1081"/>
      <c r="G105" s="1079"/>
      <c r="H105" s="1079"/>
      <c r="I105" s="1067"/>
      <c r="J105" s="1062"/>
      <c r="K105" s="1061"/>
      <c r="L105" s="593" t="str">
        <f>mergeValue(A105) &amp;"."&amp; mergeValue(B105)&amp;"."&amp; mergeValue(C105)</f>
        <v>1.1.1</v>
      </c>
      <c r="M105" s="547" t="s">
        <v>7</v>
      </c>
      <c r="N105" s="580"/>
      <c r="O105" s="1287"/>
      <c r="P105" s="1288"/>
      <c r="Q105" s="1288"/>
      <c r="R105" s="1288"/>
      <c r="S105" s="1288"/>
      <c r="T105" s="1288"/>
      <c r="U105" s="1288"/>
      <c r="V105" s="1288"/>
      <c r="W105" s="1288"/>
      <c r="X105" s="1288"/>
      <c r="Y105" s="1288"/>
      <c r="Z105" s="1288"/>
      <c r="AA105" s="1289"/>
      <c r="AB105" s="630" t="s">
        <v>633</v>
      </c>
      <c r="AC105" s="585"/>
      <c r="AD105" s="585"/>
      <c r="AE105" s="585"/>
      <c r="AF105" s="585"/>
      <c r="AG105" s="585"/>
      <c r="AH105" s="585"/>
      <c r="AI105" s="585"/>
      <c r="AJ105" s="585"/>
      <c r="AK105" s="585"/>
      <c r="AL105" s="585"/>
      <c r="AM105" s="585"/>
      <c r="AN105" s="585"/>
    </row>
    <row r="106" spans="1:84" s="523" customFormat="1" ht="22.5">
      <c r="A106" s="1237"/>
      <c r="B106" s="1237"/>
      <c r="C106" s="1237"/>
      <c r="D106" s="1237">
        <v>1</v>
      </c>
      <c r="E106" s="1081"/>
      <c r="F106" s="1081"/>
      <c r="G106" s="1079"/>
      <c r="H106" s="1079"/>
      <c r="I106" s="1067"/>
      <c r="J106" s="1062"/>
      <c r="K106" s="1061"/>
      <c r="L106" s="593" t="str">
        <f>mergeValue(A106) &amp;"."&amp; mergeValue(B106)&amp;"."&amp; mergeValue(C106)&amp;"."&amp; mergeValue(D106)</f>
        <v>1.1.1.1</v>
      </c>
      <c r="M106" s="548" t="s">
        <v>22</v>
      </c>
      <c r="N106" s="580"/>
      <c r="O106" s="1287"/>
      <c r="P106" s="1288"/>
      <c r="Q106" s="1288"/>
      <c r="R106" s="1288"/>
      <c r="S106" s="1288"/>
      <c r="T106" s="1288"/>
      <c r="U106" s="1288"/>
      <c r="V106" s="1288"/>
      <c r="W106" s="1288"/>
      <c r="X106" s="1288"/>
      <c r="Y106" s="1288"/>
      <c r="Z106" s="1288"/>
      <c r="AA106" s="1289"/>
      <c r="AB106" s="630" t="s">
        <v>634</v>
      </c>
      <c r="AC106" s="585"/>
      <c r="AD106" s="585"/>
      <c r="AE106" s="585"/>
      <c r="AF106" s="585"/>
      <c r="AG106" s="585"/>
      <c r="AH106" s="585"/>
      <c r="AI106" s="585"/>
      <c r="AJ106" s="585"/>
      <c r="AK106" s="585"/>
      <c r="AL106" s="585"/>
      <c r="AM106" s="585"/>
      <c r="AN106" s="585"/>
    </row>
    <row r="107" spans="1:84" s="523" customFormat="1" ht="0.2" customHeight="1">
      <c r="A107" s="1237"/>
      <c r="B107" s="1237"/>
      <c r="C107" s="1237"/>
      <c r="D107" s="1237"/>
      <c r="E107" s="1237">
        <v>1</v>
      </c>
      <c r="F107" s="1081"/>
      <c r="G107" s="1079"/>
      <c r="H107" s="1079"/>
      <c r="I107" s="1066"/>
      <c r="J107" s="1062"/>
      <c r="K107" s="1061"/>
      <c r="L107" s="593"/>
      <c r="M107" s="554"/>
      <c r="N107" s="581"/>
      <c r="O107" s="1290"/>
      <c r="P107" s="1291"/>
      <c r="Q107" s="1291"/>
      <c r="R107" s="1291"/>
      <c r="S107" s="1291"/>
      <c r="T107" s="1291"/>
      <c r="U107" s="1291"/>
      <c r="V107" s="1291"/>
      <c r="W107" s="1291"/>
      <c r="X107" s="1291"/>
      <c r="Y107" s="1291"/>
      <c r="Z107" s="1291"/>
      <c r="AA107" s="1292"/>
      <c r="AB107" s="630"/>
      <c r="AC107" s="585"/>
      <c r="AD107" s="585"/>
      <c r="AE107" s="585"/>
      <c r="AF107" s="585"/>
      <c r="AG107" s="585"/>
      <c r="AH107" s="585"/>
      <c r="AI107" s="585"/>
      <c r="AJ107" s="585"/>
      <c r="AK107" s="585"/>
      <c r="AL107" s="585"/>
      <c r="AM107" s="585"/>
      <c r="AN107" s="585"/>
    </row>
    <row r="108" spans="1:84" s="523" customFormat="1" ht="90">
      <c r="A108" s="1237"/>
      <c r="B108" s="1237"/>
      <c r="C108" s="1237"/>
      <c r="D108" s="1237"/>
      <c r="E108" s="1237"/>
      <c r="F108" s="1237">
        <v>1</v>
      </c>
      <c r="G108" s="1079"/>
      <c r="H108" s="1079"/>
      <c r="I108" s="1259"/>
      <c r="J108" s="1062"/>
      <c r="K108" s="1061"/>
      <c r="L108" s="593" t="str">
        <f>mergeValue(A108) &amp;"."&amp; mergeValue(B108)&amp;"."&amp; mergeValue(C108)&amp;"."&amp; mergeValue(D108)&amp;"."&amp; mergeValue(F108)</f>
        <v>1.1.1.1.1</v>
      </c>
      <c r="M108" s="555" t="s">
        <v>10</v>
      </c>
      <c r="N108" s="581"/>
      <c r="O108" s="1240"/>
      <c r="P108" s="1241"/>
      <c r="Q108" s="1241"/>
      <c r="R108" s="1241"/>
      <c r="S108" s="1241"/>
      <c r="T108" s="1241"/>
      <c r="U108" s="1241"/>
      <c r="V108" s="1241"/>
      <c r="W108" s="1241"/>
      <c r="X108" s="1241"/>
      <c r="Y108" s="1241"/>
      <c r="Z108" s="1241"/>
      <c r="AA108" s="1242"/>
      <c r="AB108" s="630" t="s">
        <v>635</v>
      </c>
      <c r="AC108" s="585"/>
      <c r="AD108" s="589" t="str">
        <f>strCheckUnique(AE108:AE113)</f>
        <v/>
      </c>
      <c r="AE108" s="585"/>
      <c r="AF108" s="589"/>
      <c r="AG108" s="585"/>
      <c r="AH108" s="585"/>
      <c r="AI108" s="585"/>
      <c r="AJ108" s="585"/>
      <c r="AK108" s="585"/>
      <c r="AL108" s="585"/>
      <c r="AM108" s="585"/>
      <c r="AN108" s="585"/>
    </row>
    <row r="109" spans="1:84" s="523" customFormat="1" ht="135">
      <c r="A109" s="1237"/>
      <c r="B109" s="1237"/>
      <c r="C109" s="1237"/>
      <c r="D109" s="1237"/>
      <c r="E109" s="1237"/>
      <c r="F109" s="1237"/>
      <c r="G109" s="1237">
        <v>1</v>
      </c>
      <c r="H109" s="1079"/>
      <c r="I109" s="1259"/>
      <c r="J109" s="1260"/>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7"/>
      <c r="X109" s="1233" t="s">
        <v>84</v>
      </c>
      <c r="Y109" s="1247"/>
      <c r="Z109" s="1233"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84" s="523" customFormat="1" ht="102.75" customHeight="1">
      <c r="A110" s="1237"/>
      <c r="B110" s="1237"/>
      <c r="C110" s="1237"/>
      <c r="D110" s="1237"/>
      <c r="E110" s="1237"/>
      <c r="F110" s="1237"/>
      <c r="G110" s="1237"/>
      <c r="H110" s="1079">
        <v>1</v>
      </c>
      <c r="I110" s="1259"/>
      <c r="J110" s="1260"/>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7"/>
      <c r="X110" s="1233"/>
      <c r="Y110" s="1247"/>
      <c r="Z110" s="1233"/>
      <c r="AA110" s="670"/>
      <c r="AB110" s="1207" t="s">
        <v>669</v>
      </c>
      <c r="AC110" s="585" t="str">
        <f>strCheckDate(O110:AA110)</f>
        <v/>
      </c>
      <c r="AD110" s="585"/>
      <c r="AE110" s="585"/>
      <c r="AF110" s="589"/>
      <c r="AG110" s="585"/>
      <c r="AH110" s="585"/>
      <c r="AI110" s="585"/>
      <c r="AJ110" s="585"/>
      <c r="AK110" s="585"/>
      <c r="AL110" s="585"/>
      <c r="AM110" s="585"/>
      <c r="AN110" s="585"/>
    </row>
    <row r="111" spans="1:84" s="523" customFormat="1" ht="0.2" customHeight="1">
      <c r="A111" s="1237"/>
      <c r="B111" s="1237"/>
      <c r="C111" s="1237"/>
      <c r="D111" s="1237"/>
      <c r="E111" s="1237"/>
      <c r="F111" s="1237"/>
      <c r="G111" s="1237"/>
      <c r="H111" s="1079"/>
      <c r="I111" s="1259"/>
      <c r="J111" s="1260"/>
      <c r="K111" s="1068"/>
      <c r="L111" s="600"/>
      <c r="M111" s="646"/>
      <c r="N111" s="646"/>
      <c r="O111" s="562"/>
      <c r="P111" s="493"/>
      <c r="Q111" s="493"/>
      <c r="R111" s="493"/>
      <c r="S111" s="493"/>
      <c r="T111" s="493"/>
      <c r="U111" s="559"/>
      <c r="V111" s="584"/>
      <c r="W111" s="1232"/>
      <c r="X111" s="1233"/>
      <c r="Y111" s="1232"/>
      <c r="Z111" s="1233"/>
      <c r="AA111" s="537"/>
      <c r="AB111" s="1207"/>
      <c r="AC111" s="585"/>
      <c r="AD111" s="585"/>
      <c r="AE111" s="585"/>
      <c r="AF111" s="589">
        <f ca="1">OFFSET(AF111,-1,0)</f>
        <v>0</v>
      </c>
      <c r="AG111" s="585"/>
      <c r="AH111" s="585"/>
      <c r="AI111" s="585"/>
      <c r="AJ111" s="585"/>
      <c r="AK111" s="585"/>
      <c r="AL111" s="585"/>
      <c r="AM111" s="585"/>
      <c r="AN111" s="585"/>
    </row>
    <row r="112" spans="1:84" s="522" customFormat="1" ht="15" customHeight="1">
      <c r="A112" s="1237"/>
      <c r="B112" s="1237"/>
      <c r="C112" s="1237"/>
      <c r="D112" s="1237"/>
      <c r="E112" s="1237"/>
      <c r="F112" s="1237"/>
      <c r="G112" s="1237"/>
      <c r="H112" s="1079"/>
      <c r="I112" s="1259"/>
      <c r="J112" s="1260"/>
      <c r="K112" s="1070"/>
      <c r="L112" s="538"/>
      <c r="M112" s="557" t="s">
        <v>41</v>
      </c>
      <c r="N112" s="551"/>
      <c r="O112" s="545"/>
      <c r="P112" s="545"/>
      <c r="Q112" s="545"/>
      <c r="R112" s="545"/>
      <c r="S112" s="545"/>
      <c r="T112" s="545"/>
      <c r="U112" s="545"/>
      <c r="V112" s="545"/>
      <c r="W112" s="563"/>
      <c r="X112" s="564"/>
      <c r="Y112" s="563"/>
      <c r="Z112" s="551"/>
      <c r="AA112" s="560"/>
      <c r="AB112" s="1207"/>
      <c r="AC112" s="587"/>
      <c r="AD112" s="587"/>
      <c r="AE112" s="587"/>
      <c r="AF112" s="587"/>
      <c r="AG112" s="587"/>
      <c r="AH112" s="587"/>
      <c r="AI112" s="587"/>
      <c r="AJ112" s="587"/>
      <c r="AK112" s="587"/>
      <c r="AL112" s="587"/>
      <c r="AM112" s="587"/>
      <c r="AN112" s="587"/>
    </row>
    <row r="113" spans="1:40" s="522" customFormat="1" ht="15" customHeight="1">
      <c r="A113" s="1237"/>
      <c r="B113" s="1237"/>
      <c r="C113" s="1237"/>
      <c r="D113" s="1237"/>
      <c r="E113" s="1237"/>
      <c r="F113" s="1237"/>
      <c r="G113" s="1079"/>
      <c r="H113" s="1079"/>
      <c r="I113" s="1259"/>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7"/>
      <c r="B114" s="1237"/>
      <c r="C114" s="1237"/>
      <c r="D114" s="1237"/>
      <c r="E114" s="1237"/>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7"/>
      <c r="B115" s="1237"/>
      <c r="C115" s="1237"/>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7"/>
      <c r="B116" s="1237"/>
      <c r="C116" s="1237"/>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7"/>
      <c r="B117" s="1237"/>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7"/>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7">
        <v>1</v>
      </c>
      <c r="B125" s="940"/>
      <c r="C125" s="940"/>
      <c r="D125" s="940"/>
      <c r="E125" s="941"/>
      <c r="F125" s="942"/>
      <c r="G125" s="942"/>
      <c r="H125" s="942"/>
      <c r="I125" s="943"/>
      <c r="J125" s="938"/>
      <c r="K125" s="945"/>
      <c r="L125" s="593">
        <f>mergeValue(A125)</f>
        <v>1</v>
      </c>
      <c r="M125" s="641" t="s">
        <v>20</v>
      </c>
      <c r="N125" s="580"/>
      <c r="O125" s="1249"/>
      <c r="P125" s="1249"/>
      <c r="Q125" s="1249"/>
      <c r="R125" s="1249"/>
      <c r="S125" s="1249"/>
      <c r="T125" s="1249"/>
      <c r="U125" s="1249"/>
      <c r="V125" s="1249"/>
      <c r="W125" s="630" t="s">
        <v>658</v>
      </c>
      <c r="X125" s="585"/>
      <c r="Y125" s="585"/>
      <c r="Z125" s="585"/>
      <c r="AA125" s="585"/>
      <c r="AB125" s="585"/>
      <c r="AC125" s="585"/>
      <c r="AD125" s="585"/>
      <c r="AE125" s="585"/>
      <c r="AF125" s="585"/>
      <c r="AG125" s="585"/>
      <c r="AH125" s="585"/>
    </row>
    <row r="126" spans="1:40" s="523" customFormat="1" ht="22.5">
      <c r="A126" s="1237"/>
      <c r="B126" s="1237">
        <v>1</v>
      </c>
      <c r="C126" s="940"/>
      <c r="D126" s="940"/>
      <c r="E126" s="942"/>
      <c r="F126" s="942"/>
      <c r="G126" s="942"/>
      <c r="H126" s="942"/>
      <c r="I126" s="937"/>
      <c r="J126" s="936"/>
      <c r="K126" s="939"/>
      <c r="L126" s="593" t="str">
        <f>mergeValue(A126) &amp;"."&amp; mergeValue(B126)</f>
        <v>1.1</v>
      </c>
      <c r="M126" s="546" t="s">
        <v>16</v>
      </c>
      <c r="N126" s="580"/>
      <c r="O126" s="1249"/>
      <c r="P126" s="1249"/>
      <c r="Q126" s="1249"/>
      <c r="R126" s="1249"/>
      <c r="S126" s="1249"/>
      <c r="T126" s="1249"/>
      <c r="U126" s="1249"/>
      <c r="V126" s="1249"/>
      <c r="W126" s="630" t="s">
        <v>477</v>
      </c>
      <c r="X126" s="585"/>
      <c r="Y126" s="585"/>
      <c r="Z126" s="585"/>
      <c r="AA126" s="585"/>
      <c r="AB126" s="585"/>
      <c r="AC126" s="585"/>
      <c r="AD126" s="585"/>
      <c r="AE126" s="585"/>
      <c r="AF126" s="585"/>
      <c r="AG126" s="585"/>
      <c r="AH126" s="585"/>
    </row>
    <row r="127" spans="1:40" s="523" customFormat="1" ht="22.5">
      <c r="A127" s="1237"/>
      <c r="B127" s="1237"/>
      <c r="C127" s="1237">
        <v>1</v>
      </c>
      <c r="D127" s="940"/>
      <c r="E127" s="942"/>
      <c r="F127" s="942"/>
      <c r="G127" s="942"/>
      <c r="H127" s="942"/>
      <c r="I127" s="944"/>
      <c r="J127" s="936"/>
      <c r="K127" s="939"/>
      <c r="L127" s="593" t="str">
        <f>mergeValue(A127) &amp;"."&amp; mergeValue(B127)&amp;"."&amp; mergeValue(C127)</f>
        <v>1.1.1</v>
      </c>
      <c r="M127" s="547" t="s">
        <v>7</v>
      </c>
      <c r="N127" s="580"/>
      <c r="O127" s="1249"/>
      <c r="P127" s="1249"/>
      <c r="Q127" s="1249"/>
      <c r="R127" s="1249"/>
      <c r="S127" s="1249"/>
      <c r="T127" s="1249"/>
      <c r="U127" s="1249"/>
      <c r="V127" s="1249"/>
      <c r="W127" s="630" t="s">
        <v>633</v>
      </c>
      <c r="X127" s="585"/>
      <c r="Y127" s="585"/>
      <c r="Z127" s="585"/>
      <c r="AA127" s="585"/>
      <c r="AB127" s="585"/>
      <c r="AC127" s="585"/>
      <c r="AD127" s="585"/>
      <c r="AE127" s="585"/>
      <c r="AF127" s="585"/>
      <c r="AG127" s="585"/>
      <c r="AH127" s="585"/>
    </row>
    <row r="128" spans="1:40" s="523" customFormat="1" ht="22.5">
      <c r="A128" s="1237"/>
      <c r="B128" s="1237"/>
      <c r="C128" s="1237"/>
      <c r="D128" s="1237">
        <v>1</v>
      </c>
      <c r="E128" s="942"/>
      <c r="F128" s="942"/>
      <c r="G128" s="942"/>
      <c r="H128" s="942"/>
      <c r="I128" s="944"/>
      <c r="J128" s="936"/>
      <c r="K128" s="939"/>
      <c r="L128" s="593" t="str">
        <f>mergeValue(A128) &amp;"."&amp; mergeValue(B128)&amp;"."&amp; mergeValue(C128)&amp;"."&amp; mergeValue(D128)</f>
        <v>1.1.1.1</v>
      </c>
      <c r="M128" s="548" t="s">
        <v>22</v>
      </c>
      <c r="N128" s="580"/>
      <c r="O128" s="1249"/>
      <c r="P128" s="1249"/>
      <c r="Q128" s="1249"/>
      <c r="R128" s="1249"/>
      <c r="S128" s="1249"/>
      <c r="T128" s="1249"/>
      <c r="U128" s="1249"/>
      <c r="V128" s="1249"/>
      <c r="W128" s="630" t="s">
        <v>634</v>
      </c>
      <c r="X128" s="585"/>
      <c r="Y128" s="585"/>
      <c r="Z128" s="585"/>
      <c r="AA128" s="585"/>
      <c r="AB128" s="585"/>
      <c r="AC128" s="585"/>
      <c r="AD128" s="585"/>
      <c r="AE128" s="585"/>
      <c r="AF128" s="585"/>
      <c r="AG128" s="585"/>
      <c r="AH128" s="585"/>
    </row>
    <row r="129" spans="1:34" s="523" customFormat="1" ht="11.25" hidden="1" customHeight="1">
      <c r="A129" s="1237"/>
      <c r="B129" s="1237"/>
      <c r="C129" s="1237"/>
      <c r="D129" s="1237"/>
      <c r="E129" s="1237">
        <v>1</v>
      </c>
      <c r="F129" s="942"/>
      <c r="G129" s="942"/>
      <c r="H129" s="940">
        <v>1</v>
      </c>
      <c r="I129" s="1237">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7"/>
      <c r="B130" s="1237"/>
      <c r="C130" s="1237"/>
      <c r="D130" s="1237"/>
      <c r="E130" s="1237"/>
      <c r="F130" s="1237">
        <v>1</v>
      </c>
      <c r="G130" s="940"/>
      <c r="H130" s="940"/>
      <c r="I130" s="1237"/>
      <c r="J130" s="1237">
        <v>1</v>
      </c>
      <c r="K130" s="948"/>
      <c r="L130" s="593" t="str">
        <f>mergeValue(A130) &amp;"."&amp; mergeValue(B130)&amp;"."&amp; mergeValue(C130)&amp;"."&amp; mergeValue(D130)&amp;"."&amp;  mergeValue(F130)</f>
        <v>1.1.1.1.1</v>
      </c>
      <c r="M130" s="555" t="s">
        <v>10</v>
      </c>
      <c r="N130" s="581"/>
      <c r="O130" s="1239"/>
      <c r="P130" s="1239"/>
      <c r="Q130" s="1239"/>
      <c r="R130" s="1239"/>
      <c r="S130" s="1239"/>
      <c r="T130" s="1239"/>
      <c r="U130" s="1239"/>
      <c r="V130" s="1239"/>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7"/>
      <c r="B131" s="1237"/>
      <c r="C131" s="1237"/>
      <c r="D131" s="1237"/>
      <c r="E131" s="1237"/>
      <c r="F131" s="1237"/>
      <c r="G131" s="940">
        <v>1</v>
      </c>
      <c r="H131" s="940"/>
      <c r="I131" s="1237"/>
      <c r="J131" s="1237"/>
      <c r="K131" s="948">
        <v>1</v>
      </c>
      <c r="L131" s="593" t="str">
        <f>mergeValue(A131) &amp;"."&amp; mergeValue(B131)&amp;"."&amp; mergeValue(C131)&amp;"."&amp; mergeValue(D131)&amp;"."&amp; mergeValue(F131)&amp;"."&amp; mergeValue(G131)</f>
        <v>1.1.1.1.1.1</v>
      </c>
      <c r="M131" s="1069"/>
      <c r="N131" s="586"/>
      <c r="O131" s="562"/>
      <c r="P131" s="562"/>
      <c r="Q131" s="1094"/>
      <c r="R131" s="1247"/>
      <c r="S131" s="1233" t="s">
        <v>84</v>
      </c>
      <c r="T131" s="1247"/>
      <c r="U131" s="1233" t="s">
        <v>85</v>
      </c>
      <c r="V131" s="578"/>
      <c r="W131" s="1207"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7"/>
      <c r="B132" s="1237"/>
      <c r="C132" s="1237"/>
      <c r="D132" s="1237"/>
      <c r="E132" s="1237"/>
      <c r="F132" s="1237"/>
      <c r="G132" s="940"/>
      <c r="H132" s="940"/>
      <c r="I132" s="1237"/>
      <c r="J132" s="1237"/>
      <c r="K132" s="948"/>
      <c r="L132" s="600"/>
      <c r="M132" s="646"/>
      <c r="N132" s="586"/>
      <c r="O132" s="562"/>
      <c r="P132" s="562"/>
      <c r="Q132" s="584" t="str">
        <f>R131 &amp; "-" &amp; T131</f>
        <v>-</v>
      </c>
      <c r="R132" s="1232"/>
      <c r="S132" s="1233"/>
      <c r="T132" s="1232"/>
      <c r="U132" s="1233"/>
      <c r="V132" s="578"/>
      <c r="W132" s="1207"/>
      <c r="X132" s="585"/>
      <c r="Y132" s="585"/>
      <c r="Z132" s="585"/>
      <c r="AA132" s="585"/>
      <c r="AB132" s="585"/>
      <c r="AC132" s="585"/>
      <c r="AD132" s="585"/>
      <c r="AE132" s="585"/>
      <c r="AF132" s="585"/>
      <c r="AG132" s="585"/>
      <c r="AH132" s="585"/>
    </row>
    <row r="133" spans="1:34" s="522" customFormat="1" ht="15" customHeight="1">
      <c r="A133" s="1237"/>
      <c r="B133" s="1237"/>
      <c r="C133" s="1237"/>
      <c r="D133" s="1237"/>
      <c r="E133" s="1237"/>
      <c r="F133" s="1237"/>
      <c r="G133" s="942"/>
      <c r="H133" s="940"/>
      <c r="I133" s="1237"/>
      <c r="J133" s="1237"/>
      <c r="K133" s="947"/>
      <c r="L133" s="538"/>
      <c r="M133" s="556" t="s">
        <v>25</v>
      </c>
      <c r="N133" s="551"/>
      <c r="O133" s="545"/>
      <c r="P133" s="545"/>
      <c r="Q133" s="545"/>
      <c r="R133" s="573"/>
      <c r="S133" s="564"/>
      <c r="T133" s="563"/>
      <c r="U133" s="551"/>
      <c r="V133" s="560"/>
      <c r="W133" s="1207"/>
      <c r="X133" s="587"/>
      <c r="Y133" s="587"/>
      <c r="Z133" s="587"/>
      <c r="AA133" s="587"/>
      <c r="AB133" s="587"/>
      <c r="AC133" s="587"/>
      <c r="AD133" s="587"/>
      <c r="AE133" s="587"/>
      <c r="AF133" s="587"/>
      <c r="AG133" s="587"/>
      <c r="AH133" s="587"/>
    </row>
    <row r="134" spans="1:34" s="522" customFormat="1" ht="15" customHeight="1">
      <c r="A134" s="1237"/>
      <c r="B134" s="1237"/>
      <c r="C134" s="1237"/>
      <c r="D134" s="1237"/>
      <c r="E134" s="1237"/>
      <c r="F134" s="942"/>
      <c r="G134" s="942"/>
      <c r="H134" s="940"/>
      <c r="I134" s="1237"/>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7"/>
      <c r="B135" s="1237"/>
      <c r="C135" s="1237"/>
      <c r="D135" s="1237"/>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7"/>
      <c r="B136" s="1237"/>
      <c r="C136" s="1237"/>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7"/>
      <c r="B137" s="1237"/>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7"/>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7">
        <v>1</v>
      </c>
      <c r="B143" s="958"/>
      <c r="C143" s="958"/>
      <c r="D143" s="958"/>
      <c r="E143" s="959"/>
      <c r="F143" s="960"/>
      <c r="G143" s="960"/>
      <c r="H143" s="960"/>
      <c r="I143" s="961"/>
      <c r="J143" s="956"/>
      <c r="K143" s="963"/>
      <c r="L143" s="593">
        <f>mergeValue(A143)</f>
        <v>1</v>
      </c>
      <c r="M143" s="641" t="s">
        <v>20</v>
      </c>
      <c r="N143" s="580"/>
      <c r="O143" s="1249"/>
      <c r="P143" s="1249"/>
      <c r="Q143" s="1249"/>
      <c r="R143" s="1249"/>
      <c r="S143" s="1249"/>
      <c r="T143" s="1249"/>
      <c r="U143" s="1249"/>
      <c r="V143" s="1249"/>
      <c r="W143" s="630" t="s">
        <v>658</v>
      </c>
      <c r="X143" s="585"/>
      <c r="Y143" s="585"/>
      <c r="Z143" s="585"/>
      <c r="AA143" s="585"/>
      <c r="AB143" s="585"/>
      <c r="AC143" s="585"/>
      <c r="AD143" s="585"/>
      <c r="AE143" s="585"/>
      <c r="AF143" s="585"/>
      <c r="AG143" s="585"/>
      <c r="AH143" s="585"/>
    </row>
    <row r="144" spans="1:34" s="523" customFormat="1" ht="22.5">
      <c r="A144" s="1237"/>
      <c r="B144" s="1237">
        <v>1</v>
      </c>
      <c r="C144" s="958"/>
      <c r="D144" s="958"/>
      <c r="E144" s="960"/>
      <c r="F144" s="960"/>
      <c r="G144" s="960"/>
      <c r="H144" s="960"/>
      <c r="I144" s="955"/>
      <c r="J144" s="954"/>
      <c r="K144" s="957"/>
      <c r="L144" s="593" t="str">
        <f>mergeValue(A144) &amp;"."&amp; mergeValue(B144)</f>
        <v>1.1</v>
      </c>
      <c r="M144" s="546" t="s">
        <v>16</v>
      </c>
      <c r="N144" s="580"/>
      <c r="O144" s="1249"/>
      <c r="P144" s="1249"/>
      <c r="Q144" s="1249"/>
      <c r="R144" s="1249"/>
      <c r="S144" s="1249"/>
      <c r="T144" s="1249"/>
      <c r="U144" s="1249"/>
      <c r="V144" s="1249"/>
      <c r="W144" s="630" t="s">
        <v>477</v>
      </c>
      <c r="X144" s="585"/>
      <c r="Y144" s="585"/>
      <c r="Z144" s="585"/>
      <c r="AA144" s="585"/>
      <c r="AB144" s="585"/>
      <c r="AC144" s="585"/>
      <c r="AD144" s="585"/>
      <c r="AE144" s="585"/>
      <c r="AF144" s="585"/>
      <c r="AG144" s="585"/>
      <c r="AH144" s="585"/>
    </row>
    <row r="145" spans="1:35" s="523" customFormat="1" ht="22.5">
      <c r="A145" s="1237"/>
      <c r="B145" s="1237"/>
      <c r="C145" s="1237">
        <v>1</v>
      </c>
      <c r="D145" s="958"/>
      <c r="E145" s="960"/>
      <c r="F145" s="960"/>
      <c r="G145" s="960"/>
      <c r="H145" s="960"/>
      <c r="I145" s="962"/>
      <c r="J145" s="954"/>
      <c r="K145" s="957"/>
      <c r="L145" s="593" t="str">
        <f>mergeValue(A145) &amp;"."&amp; mergeValue(B145)&amp;"."&amp; mergeValue(C145)</f>
        <v>1.1.1</v>
      </c>
      <c r="M145" s="547" t="s">
        <v>7</v>
      </c>
      <c r="N145" s="580"/>
      <c r="O145" s="1249"/>
      <c r="P145" s="1249"/>
      <c r="Q145" s="1249"/>
      <c r="R145" s="1249"/>
      <c r="S145" s="1249"/>
      <c r="T145" s="1249"/>
      <c r="U145" s="1249"/>
      <c r="V145" s="1249"/>
      <c r="W145" s="630" t="s">
        <v>633</v>
      </c>
      <c r="X145" s="585"/>
      <c r="Y145" s="585"/>
      <c r="Z145" s="585"/>
      <c r="AA145" s="585"/>
      <c r="AB145" s="585"/>
      <c r="AC145" s="585"/>
      <c r="AD145" s="585"/>
      <c r="AE145" s="585"/>
      <c r="AF145" s="585"/>
      <c r="AG145" s="585"/>
      <c r="AH145" s="585"/>
    </row>
    <row r="146" spans="1:35" s="523" customFormat="1" ht="22.5">
      <c r="A146" s="1237"/>
      <c r="B146" s="1237"/>
      <c r="C146" s="1237"/>
      <c r="D146" s="1237">
        <v>1</v>
      </c>
      <c r="E146" s="960"/>
      <c r="F146" s="960"/>
      <c r="G146" s="960"/>
      <c r="H146" s="960"/>
      <c r="I146" s="962"/>
      <c r="J146" s="954"/>
      <c r="K146" s="957"/>
      <c r="L146" s="593" t="str">
        <f>mergeValue(A146) &amp;"."&amp; mergeValue(B146)&amp;"."&amp; mergeValue(C146)&amp;"."&amp; mergeValue(D146)</f>
        <v>1.1.1.1</v>
      </c>
      <c r="M146" s="548" t="s">
        <v>22</v>
      </c>
      <c r="N146" s="580"/>
      <c r="O146" s="1249"/>
      <c r="P146" s="1249"/>
      <c r="Q146" s="1249"/>
      <c r="R146" s="1249"/>
      <c r="S146" s="1249"/>
      <c r="T146" s="1249"/>
      <c r="U146" s="1249"/>
      <c r="V146" s="1249"/>
      <c r="W146" s="630" t="s">
        <v>634</v>
      </c>
      <c r="X146" s="585"/>
      <c r="Y146" s="585"/>
      <c r="Z146" s="585"/>
      <c r="AA146" s="585"/>
      <c r="AB146" s="585"/>
      <c r="AC146" s="585"/>
      <c r="AD146" s="585"/>
      <c r="AE146" s="585"/>
      <c r="AF146" s="585"/>
      <c r="AG146" s="585"/>
      <c r="AH146" s="585"/>
    </row>
    <row r="147" spans="1:35" s="523" customFormat="1" ht="11.25" hidden="1" customHeight="1">
      <c r="A147" s="1237"/>
      <c r="B147" s="1237"/>
      <c r="C147" s="1237"/>
      <c r="D147" s="1237"/>
      <c r="E147" s="1237">
        <v>1</v>
      </c>
      <c r="F147" s="960"/>
      <c r="G147" s="960"/>
      <c r="H147" s="958">
        <v>1</v>
      </c>
      <c r="I147" s="1237">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7"/>
      <c r="B148" s="1237"/>
      <c r="C148" s="1237"/>
      <c r="D148" s="1237"/>
      <c r="E148" s="1237"/>
      <c r="F148" s="1237">
        <v>1</v>
      </c>
      <c r="G148" s="958"/>
      <c r="H148" s="958"/>
      <c r="I148" s="1237"/>
      <c r="J148" s="1237">
        <v>1</v>
      </c>
      <c r="K148" s="966"/>
      <c r="L148" s="593" t="str">
        <f>mergeValue(A148) &amp;"."&amp; mergeValue(B148)&amp;"."&amp; mergeValue(C148)&amp;"."&amp; mergeValue(D148)&amp;"."&amp;  mergeValue(F148)</f>
        <v>1.1.1.1.1</v>
      </c>
      <c r="M148" s="555" t="s">
        <v>10</v>
      </c>
      <c r="N148" s="581"/>
      <c r="O148" s="1239"/>
      <c r="P148" s="1239"/>
      <c r="Q148" s="1239"/>
      <c r="R148" s="1239"/>
      <c r="S148" s="1239"/>
      <c r="T148" s="1239"/>
      <c r="U148" s="1239"/>
      <c r="V148" s="1239"/>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7"/>
      <c r="B149" s="1237"/>
      <c r="C149" s="1237"/>
      <c r="D149" s="1237"/>
      <c r="E149" s="1237"/>
      <c r="F149" s="1237"/>
      <c r="G149" s="958">
        <v>1</v>
      </c>
      <c r="H149" s="958"/>
      <c r="I149" s="1237"/>
      <c r="J149" s="1237"/>
      <c r="K149" s="966">
        <v>1</v>
      </c>
      <c r="L149" s="593" t="str">
        <f>mergeValue(A149) &amp;"."&amp; mergeValue(B149)&amp;"."&amp; mergeValue(C149)&amp;"."&amp; mergeValue(D149)&amp;"."&amp; mergeValue(F149)&amp;"."&amp; mergeValue(G149)</f>
        <v>1.1.1.1.1.1</v>
      </c>
      <c r="M149" s="1069"/>
      <c r="N149" s="586"/>
      <c r="O149" s="562"/>
      <c r="P149" s="562"/>
      <c r="Q149" s="1094"/>
      <c r="R149" s="1247"/>
      <c r="S149" s="1233" t="s">
        <v>84</v>
      </c>
      <c r="T149" s="1247"/>
      <c r="U149" s="1233" t="s">
        <v>85</v>
      </c>
      <c r="V149" s="578"/>
      <c r="W149" s="1207"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7"/>
      <c r="B150" s="1237"/>
      <c r="C150" s="1237"/>
      <c r="D150" s="1237"/>
      <c r="E150" s="1237"/>
      <c r="F150" s="1237"/>
      <c r="G150" s="958"/>
      <c r="H150" s="958"/>
      <c r="I150" s="1237"/>
      <c r="J150" s="1237"/>
      <c r="K150" s="966"/>
      <c r="L150" s="600"/>
      <c r="M150" s="646"/>
      <c r="N150" s="586"/>
      <c r="O150" s="562"/>
      <c r="P150" s="562"/>
      <c r="Q150" s="584" t="str">
        <f>R149 &amp; "-" &amp; T149</f>
        <v>-</v>
      </c>
      <c r="R150" s="1232"/>
      <c r="S150" s="1233"/>
      <c r="T150" s="1232"/>
      <c r="U150" s="1233"/>
      <c r="V150" s="578"/>
      <c r="W150" s="1207"/>
      <c r="X150" s="585"/>
      <c r="Y150" s="585"/>
      <c r="Z150" s="585"/>
      <c r="AA150" s="585"/>
      <c r="AB150" s="585"/>
      <c r="AC150" s="585"/>
      <c r="AD150" s="585"/>
      <c r="AE150" s="585"/>
      <c r="AF150" s="585"/>
      <c r="AG150" s="585"/>
      <c r="AH150" s="585"/>
    </row>
    <row r="151" spans="1:35" s="522" customFormat="1" ht="15" customHeight="1">
      <c r="A151" s="1237"/>
      <c r="B151" s="1237"/>
      <c r="C151" s="1237"/>
      <c r="D151" s="1237"/>
      <c r="E151" s="1237"/>
      <c r="F151" s="1237"/>
      <c r="G151" s="960"/>
      <c r="H151" s="958"/>
      <c r="I151" s="1237"/>
      <c r="J151" s="1237"/>
      <c r="K151" s="965"/>
      <c r="L151" s="538"/>
      <c r="M151" s="556" t="s">
        <v>25</v>
      </c>
      <c r="N151" s="551"/>
      <c r="O151" s="545"/>
      <c r="P151" s="545"/>
      <c r="Q151" s="545"/>
      <c r="R151" s="573"/>
      <c r="S151" s="564"/>
      <c r="T151" s="563"/>
      <c r="U151" s="551"/>
      <c r="V151" s="560"/>
      <c r="W151" s="1207"/>
      <c r="X151" s="587"/>
      <c r="Y151" s="587"/>
      <c r="Z151" s="587"/>
      <c r="AA151" s="587"/>
      <c r="AB151" s="587"/>
      <c r="AC151" s="587"/>
      <c r="AD151" s="587"/>
      <c r="AE151" s="587"/>
      <c r="AF151" s="587"/>
      <c r="AG151" s="587"/>
      <c r="AH151" s="587"/>
    </row>
    <row r="152" spans="1:35" s="522" customFormat="1" ht="15" customHeight="1">
      <c r="A152" s="1237"/>
      <c r="B152" s="1237"/>
      <c r="C152" s="1237"/>
      <c r="D152" s="1237"/>
      <c r="E152" s="1237"/>
      <c r="F152" s="960"/>
      <c r="G152" s="960"/>
      <c r="H152" s="958"/>
      <c r="I152" s="1237"/>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7"/>
      <c r="B153" s="1237"/>
      <c r="C153" s="1237"/>
      <c r="D153" s="1237"/>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7"/>
      <c r="B154" s="1237"/>
      <c r="C154" s="1237"/>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7"/>
      <c r="B155" s="1237"/>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7"/>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7">
        <v>1</v>
      </c>
      <c r="B161" s="901"/>
      <c r="C161" s="901"/>
      <c r="D161" s="901"/>
      <c r="E161" s="902"/>
      <c r="F161" s="903"/>
      <c r="G161" s="903"/>
      <c r="H161" s="903"/>
      <c r="I161" s="904"/>
      <c r="J161" s="899"/>
      <c r="K161" s="906"/>
      <c r="L161" s="593">
        <f>mergeValue(A161)</f>
        <v>1</v>
      </c>
      <c r="M161" s="641" t="s">
        <v>20</v>
      </c>
      <c r="N161" s="580"/>
      <c r="O161" s="1287"/>
      <c r="P161" s="1288"/>
      <c r="Q161" s="1288"/>
      <c r="R161" s="1288"/>
      <c r="S161" s="1288"/>
      <c r="T161" s="1288"/>
      <c r="U161" s="1288"/>
      <c r="V161" s="1289"/>
      <c r="W161" s="630" t="s">
        <v>476</v>
      </c>
      <c r="X161" s="585"/>
      <c r="Y161" s="585"/>
      <c r="Z161" s="585"/>
      <c r="AA161" s="585"/>
      <c r="AB161" s="585"/>
      <c r="AC161" s="585"/>
      <c r="AD161" s="585"/>
      <c r="AE161" s="585"/>
      <c r="AF161" s="585"/>
      <c r="AG161" s="585"/>
    </row>
    <row r="162" spans="1:33" s="523" customFormat="1" ht="22.5">
      <c r="A162" s="1237"/>
      <c r="B162" s="1237">
        <v>1</v>
      </c>
      <c r="C162" s="901"/>
      <c r="D162" s="901"/>
      <c r="E162" s="903"/>
      <c r="F162" s="903"/>
      <c r="G162" s="903"/>
      <c r="H162" s="903"/>
      <c r="I162" s="898"/>
      <c r="J162" s="897"/>
      <c r="K162" s="900"/>
      <c r="L162" s="593" t="str">
        <f>mergeValue(A162) &amp;"."&amp; mergeValue(B162)</f>
        <v>1.1</v>
      </c>
      <c r="M162" s="546" t="s">
        <v>16</v>
      </c>
      <c r="N162" s="580"/>
      <c r="O162" s="1287"/>
      <c r="P162" s="1288"/>
      <c r="Q162" s="1288"/>
      <c r="R162" s="1288"/>
      <c r="S162" s="1288"/>
      <c r="T162" s="1288"/>
      <c r="U162" s="1288"/>
      <c r="V162" s="1289"/>
      <c r="W162" s="630" t="s">
        <v>477</v>
      </c>
      <c r="X162" s="585"/>
      <c r="Y162" s="585"/>
      <c r="Z162" s="585"/>
      <c r="AA162" s="585"/>
      <c r="AB162" s="585"/>
      <c r="AC162" s="585"/>
      <c r="AD162" s="585"/>
      <c r="AE162" s="585"/>
      <c r="AF162" s="585"/>
      <c r="AG162" s="585"/>
    </row>
    <row r="163" spans="1:33" s="523" customFormat="1" ht="22.5">
      <c r="A163" s="1237"/>
      <c r="B163" s="1237"/>
      <c r="C163" s="1237">
        <v>1</v>
      </c>
      <c r="D163" s="901"/>
      <c r="E163" s="903"/>
      <c r="F163" s="903"/>
      <c r="G163" s="903"/>
      <c r="H163" s="903"/>
      <c r="I163" s="905"/>
      <c r="J163" s="897"/>
      <c r="K163" s="900"/>
      <c r="L163" s="593" t="str">
        <f>mergeValue(A163) &amp;"."&amp; mergeValue(B163)&amp;"."&amp; mergeValue(C163)</f>
        <v>1.1.1</v>
      </c>
      <c r="M163" s="547" t="s">
        <v>7</v>
      </c>
      <c r="N163" s="580"/>
      <c r="O163" s="1287"/>
      <c r="P163" s="1288"/>
      <c r="Q163" s="1288"/>
      <c r="R163" s="1288"/>
      <c r="S163" s="1288"/>
      <c r="T163" s="1288"/>
      <c r="U163" s="1288"/>
      <c r="V163" s="1289"/>
      <c r="W163" s="630" t="s">
        <v>633</v>
      </c>
      <c r="X163" s="585"/>
      <c r="Y163" s="585"/>
      <c r="Z163" s="585"/>
      <c r="AA163" s="585"/>
      <c r="AB163" s="585"/>
      <c r="AC163" s="585"/>
      <c r="AD163" s="585"/>
      <c r="AE163" s="585"/>
      <c r="AF163" s="585"/>
      <c r="AG163" s="585"/>
    </row>
    <row r="164" spans="1:33" s="523" customFormat="1" ht="22.5">
      <c r="A164" s="1237"/>
      <c r="B164" s="1237"/>
      <c r="C164" s="1237"/>
      <c r="D164" s="1237">
        <v>1</v>
      </c>
      <c r="E164" s="903"/>
      <c r="F164" s="903"/>
      <c r="G164" s="903"/>
      <c r="H164" s="903"/>
      <c r="I164" s="905"/>
      <c r="J164" s="897"/>
      <c r="K164" s="900"/>
      <c r="L164" s="593" t="str">
        <f>mergeValue(A164) &amp;"."&amp; mergeValue(B164)&amp;"."&amp; mergeValue(C164)&amp;"."&amp; mergeValue(D164)</f>
        <v>1.1.1.1</v>
      </c>
      <c r="M164" s="548" t="s">
        <v>22</v>
      </c>
      <c r="N164" s="580"/>
      <c r="O164" s="1287"/>
      <c r="P164" s="1288"/>
      <c r="Q164" s="1288"/>
      <c r="R164" s="1288"/>
      <c r="S164" s="1288"/>
      <c r="T164" s="1288"/>
      <c r="U164" s="1288"/>
      <c r="V164" s="1289"/>
      <c r="W164" s="630" t="s">
        <v>634</v>
      </c>
      <c r="X164" s="585"/>
      <c r="Y164" s="585"/>
      <c r="Z164" s="585"/>
      <c r="AA164" s="585"/>
      <c r="AB164" s="585"/>
      <c r="AC164" s="585"/>
      <c r="AD164" s="585"/>
      <c r="AE164" s="585"/>
      <c r="AF164" s="585"/>
      <c r="AG164" s="585"/>
    </row>
    <row r="165" spans="1:33" s="523" customFormat="1" ht="101.25">
      <c r="A165" s="1237"/>
      <c r="B165" s="1237"/>
      <c r="C165" s="1237"/>
      <c r="D165" s="1237"/>
      <c r="E165" s="1237">
        <v>1</v>
      </c>
      <c r="F165" s="903"/>
      <c r="G165" s="903"/>
      <c r="H165" s="901">
        <v>1</v>
      </c>
      <c r="I165" s="1237">
        <v>1</v>
      </c>
      <c r="J165" s="903"/>
      <c r="K165" s="908"/>
      <c r="L165" s="593" t="str">
        <f>mergeValue(A165) &amp;"."&amp; mergeValue(B165)&amp;"."&amp; mergeValue(C165)&amp;"."&amp; mergeValue(D165)&amp;"."&amp; mergeValue(E165)</f>
        <v>1.1.1.1.1</v>
      </c>
      <c r="M165" s="554" t="s">
        <v>9</v>
      </c>
      <c r="N165" s="581"/>
      <c r="O165" s="1240"/>
      <c r="P165" s="1241"/>
      <c r="Q165" s="1241"/>
      <c r="R165" s="1241"/>
      <c r="S165" s="1241"/>
      <c r="T165" s="1241"/>
      <c r="U165" s="1241"/>
      <c r="V165" s="1242"/>
      <c r="W165" s="630" t="s">
        <v>638</v>
      </c>
      <c r="X165" s="585"/>
      <c r="Y165" s="585"/>
      <c r="Z165" s="585"/>
      <c r="AA165" s="585"/>
      <c r="AB165" s="585"/>
      <c r="AC165" s="585"/>
      <c r="AD165" s="585"/>
      <c r="AE165" s="585"/>
      <c r="AF165" s="585"/>
      <c r="AG165" s="585"/>
    </row>
    <row r="166" spans="1:33" s="523" customFormat="1" ht="90">
      <c r="A166" s="1237"/>
      <c r="B166" s="1237"/>
      <c r="C166" s="1237"/>
      <c r="D166" s="1237"/>
      <c r="E166" s="1237"/>
      <c r="F166" s="1237">
        <v>1</v>
      </c>
      <c r="G166" s="901"/>
      <c r="H166" s="901"/>
      <c r="I166" s="1237"/>
      <c r="J166" s="1237">
        <v>1</v>
      </c>
      <c r="K166" s="909"/>
      <c r="L166" s="593" t="str">
        <f>mergeValue(A166) &amp;"."&amp; mergeValue(B166)&amp;"."&amp; mergeValue(C166)&amp;"."&amp; mergeValue(D166)&amp;"."&amp; mergeValue(E166)&amp;"."&amp; mergeValue(F166)</f>
        <v>1.1.1.1.1.1</v>
      </c>
      <c r="M166" s="555" t="s">
        <v>10</v>
      </c>
      <c r="N166" s="581"/>
      <c r="O166" s="1240"/>
      <c r="P166" s="1241"/>
      <c r="Q166" s="1241"/>
      <c r="R166" s="1241"/>
      <c r="S166" s="1241"/>
      <c r="T166" s="1241"/>
      <c r="U166" s="1241"/>
      <c r="V166" s="1242"/>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7"/>
      <c r="B167" s="1237"/>
      <c r="C167" s="1237"/>
      <c r="D167" s="1237"/>
      <c r="E167" s="1237"/>
      <c r="F167" s="1237"/>
      <c r="G167" s="901">
        <v>1</v>
      </c>
      <c r="H167" s="901"/>
      <c r="I167" s="1237"/>
      <c r="J167" s="1237"/>
      <c r="K167" s="909">
        <v>1</v>
      </c>
      <c r="L167" s="593" t="str">
        <f>mergeValue(A167) &amp;"."&amp; mergeValue(B167)&amp;"."&amp; mergeValue(C167)&amp;"."&amp; mergeValue(D167)&amp;"."&amp; mergeValue(E167)&amp;"."&amp; mergeValue(F167)&amp;"."&amp; mergeValue(G167)</f>
        <v>1.1.1.1.1.1.1</v>
      </c>
      <c r="M167" s="1069"/>
      <c r="N167" s="586"/>
      <c r="O167" s="1078"/>
      <c r="P167" s="562"/>
      <c r="Q167" s="562"/>
      <c r="R167" s="1247"/>
      <c r="S167" s="1233" t="s">
        <v>84</v>
      </c>
      <c r="T167" s="1247"/>
      <c r="U167" s="1233" t="s">
        <v>84</v>
      </c>
      <c r="V167" s="578"/>
      <c r="W167" s="1207"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7"/>
      <c r="B168" s="1237"/>
      <c r="C168" s="1237"/>
      <c r="D168" s="1237"/>
      <c r="E168" s="1237"/>
      <c r="F168" s="1237"/>
      <c r="G168" s="901"/>
      <c r="H168" s="901"/>
      <c r="I168" s="1237"/>
      <c r="J168" s="1237"/>
      <c r="K168" s="909"/>
      <c r="L168" s="600"/>
      <c r="M168" s="646"/>
      <c r="N168" s="586"/>
      <c r="O168" s="584"/>
      <c r="P168" s="562"/>
      <c r="Q168" s="584" t="str">
        <f>R167 &amp; "-" &amp; T167</f>
        <v>-</v>
      </c>
      <c r="R168" s="1232"/>
      <c r="S168" s="1233"/>
      <c r="T168" s="1232"/>
      <c r="U168" s="1233"/>
      <c r="V168" s="578"/>
      <c r="W168" s="1207"/>
      <c r="X168" s="585"/>
      <c r="Y168" s="585"/>
      <c r="Z168" s="585"/>
      <c r="AA168" s="585"/>
      <c r="AB168" s="585"/>
      <c r="AC168" s="585"/>
      <c r="AD168" s="585"/>
      <c r="AE168" s="585"/>
      <c r="AF168" s="585"/>
      <c r="AG168" s="585"/>
    </row>
    <row r="169" spans="1:33" s="522" customFormat="1" ht="15" customHeight="1">
      <c r="A169" s="1237"/>
      <c r="B169" s="1237"/>
      <c r="C169" s="1237"/>
      <c r="D169" s="1237"/>
      <c r="E169" s="1237"/>
      <c r="F169" s="1237"/>
      <c r="G169" s="903"/>
      <c r="H169" s="901"/>
      <c r="I169" s="1237"/>
      <c r="J169" s="1237"/>
      <c r="K169" s="908"/>
      <c r="L169" s="538"/>
      <c r="M169" s="557" t="s">
        <v>25</v>
      </c>
      <c r="N169" s="551"/>
      <c r="O169" s="545"/>
      <c r="P169" s="545"/>
      <c r="Q169" s="545"/>
      <c r="R169" s="573"/>
      <c r="S169" s="564"/>
      <c r="T169" s="563"/>
      <c r="U169" s="551"/>
      <c r="V169" s="560"/>
      <c r="W169" s="1207"/>
      <c r="X169" s="587"/>
      <c r="Y169" s="587"/>
      <c r="Z169" s="587"/>
      <c r="AA169" s="587"/>
      <c r="AB169" s="587"/>
      <c r="AC169" s="587"/>
      <c r="AD169" s="587"/>
      <c r="AE169" s="587"/>
      <c r="AF169" s="587"/>
      <c r="AG169" s="587"/>
    </row>
    <row r="170" spans="1:33" s="522" customFormat="1" ht="15" customHeight="1">
      <c r="A170" s="1237"/>
      <c r="B170" s="1237"/>
      <c r="C170" s="1237"/>
      <c r="D170" s="1237"/>
      <c r="E170" s="1237"/>
      <c r="F170" s="903"/>
      <c r="G170" s="903"/>
      <c r="H170" s="901"/>
      <c r="I170" s="1237"/>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7"/>
      <c r="B171" s="1237"/>
      <c r="C171" s="1237"/>
      <c r="D171" s="1237"/>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7"/>
      <c r="B172" s="1237"/>
      <c r="C172" s="1237"/>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7"/>
      <c r="B173" s="1237"/>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7"/>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7">
        <v>1</v>
      </c>
      <c r="B179" s="980"/>
      <c r="C179" s="980"/>
      <c r="D179" s="980"/>
      <c r="E179" s="980"/>
      <c r="F179" s="980"/>
      <c r="G179" s="981"/>
      <c r="H179" s="981"/>
      <c r="I179" s="983"/>
      <c r="J179" s="975"/>
      <c r="K179" s="975"/>
      <c r="L179" s="724">
        <f>mergeValue(A179)</f>
        <v>1</v>
      </c>
      <c r="M179" s="641" t="s">
        <v>20</v>
      </c>
      <c r="N179" s="716"/>
      <c r="O179" s="1287"/>
      <c r="P179" s="1288"/>
      <c r="Q179" s="1288"/>
      <c r="R179" s="1288"/>
      <c r="S179" s="1288"/>
      <c r="T179" s="1288"/>
      <c r="U179" s="1288"/>
      <c r="V179" s="1288"/>
      <c r="W179" s="1289"/>
      <c r="X179" s="717" t="s">
        <v>476</v>
      </c>
      <c r="Y179" s="719"/>
      <c r="Z179" s="719"/>
      <c r="AA179" s="719"/>
      <c r="AB179" s="719"/>
      <c r="AC179" s="719"/>
      <c r="AD179" s="719"/>
      <c r="AE179" s="719"/>
      <c r="AF179" s="719"/>
      <c r="AG179" s="719"/>
    </row>
    <row r="180" spans="1:47" s="685" customFormat="1" ht="22.5">
      <c r="A180" s="1237"/>
      <c r="B180" s="1237">
        <v>1</v>
      </c>
      <c r="C180" s="980"/>
      <c r="D180" s="980"/>
      <c r="E180" s="980"/>
      <c r="F180" s="980"/>
      <c r="G180" s="985"/>
      <c r="H180" s="982"/>
      <c r="I180" s="987"/>
      <c r="J180" s="972"/>
      <c r="K180" s="971"/>
      <c r="L180" s="724" t="str">
        <f>mergeValue(A180) &amp;"."&amp; mergeValue(B180)</f>
        <v>1.1</v>
      </c>
      <c r="M180" s="692" t="s">
        <v>16</v>
      </c>
      <c r="N180" s="716"/>
      <c r="O180" s="1287"/>
      <c r="P180" s="1288"/>
      <c r="Q180" s="1288"/>
      <c r="R180" s="1288"/>
      <c r="S180" s="1288"/>
      <c r="T180" s="1288"/>
      <c r="U180" s="1288"/>
      <c r="V180" s="1288"/>
      <c r="W180" s="1289"/>
      <c r="X180" s="717" t="s">
        <v>477</v>
      </c>
      <c r="Y180" s="719"/>
      <c r="Z180" s="719"/>
      <c r="AA180" s="719"/>
      <c r="AB180" s="719"/>
      <c r="AC180" s="719"/>
      <c r="AD180" s="719"/>
      <c r="AE180" s="719"/>
      <c r="AF180" s="719"/>
      <c r="AG180" s="719"/>
    </row>
    <row r="181" spans="1:47" s="685" customFormat="1" ht="22.5">
      <c r="A181" s="1237"/>
      <c r="B181" s="1237"/>
      <c r="C181" s="1237">
        <v>1</v>
      </c>
      <c r="D181" s="980"/>
      <c r="E181" s="980"/>
      <c r="F181" s="980"/>
      <c r="G181" s="985"/>
      <c r="H181" s="982"/>
      <c r="I181" s="988"/>
      <c r="J181" s="972"/>
      <c r="K181" s="971"/>
      <c r="L181" s="724" t="str">
        <f>mergeValue(A181) &amp;"."&amp; mergeValue(B181)&amp;"."&amp; mergeValue(C181)</f>
        <v>1.1.1</v>
      </c>
      <c r="M181" s="693" t="s">
        <v>7</v>
      </c>
      <c r="N181" s="716"/>
      <c r="O181" s="1287"/>
      <c r="P181" s="1288"/>
      <c r="Q181" s="1288"/>
      <c r="R181" s="1288"/>
      <c r="S181" s="1288"/>
      <c r="T181" s="1288"/>
      <c r="U181" s="1288"/>
      <c r="V181" s="1288"/>
      <c r="W181" s="1289"/>
      <c r="X181" s="717" t="s">
        <v>633</v>
      </c>
      <c r="Y181" s="719"/>
      <c r="Z181" s="719"/>
      <c r="AA181" s="719"/>
      <c r="AB181" s="719"/>
      <c r="AC181" s="719"/>
      <c r="AD181" s="719"/>
      <c r="AE181" s="719"/>
      <c r="AF181" s="719"/>
      <c r="AG181" s="719"/>
    </row>
    <row r="182" spans="1:47" s="685" customFormat="1" ht="22.5">
      <c r="A182" s="1237"/>
      <c r="B182" s="1237"/>
      <c r="C182" s="1237"/>
      <c r="D182" s="1237">
        <v>1</v>
      </c>
      <c r="E182" s="980"/>
      <c r="F182" s="980"/>
      <c r="G182" s="985"/>
      <c r="H182" s="982"/>
      <c r="I182" s="988"/>
      <c r="J182" s="986"/>
      <c r="K182" s="971"/>
      <c r="L182" s="724" t="str">
        <f>mergeValue(A182) &amp;"."&amp; mergeValue(B182)&amp;"."&amp; mergeValue(C182)&amp;"."&amp; mergeValue(D182)</f>
        <v>1.1.1.1</v>
      </c>
      <c r="M182" s="694" t="s">
        <v>22</v>
      </c>
      <c r="N182" s="716"/>
      <c r="O182" s="1287"/>
      <c r="P182" s="1288"/>
      <c r="Q182" s="1288"/>
      <c r="R182" s="1288"/>
      <c r="S182" s="1288"/>
      <c r="T182" s="1288"/>
      <c r="U182" s="1288"/>
      <c r="V182" s="1288"/>
      <c r="W182" s="1289"/>
      <c r="X182" s="717" t="s">
        <v>687</v>
      </c>
      <c r="Y182" s="719"/>
      <c r="Z182" s="719"/>
      <c r="AA182" s="719"/>
      <c r="AB182" s="719"/>
      <c r="AC182" s="719"/>
      <c r="AD182" s="719"/>
      <c r="AE182" s="719"/>
      <c r="AF182" s="719"/>
      <c r="AG182" s="719"/>
    </row>
    <row r="183" spans="1:47" s="685" customFormat="1" ht="56.25" customHeight="1">
      <c r="A183" s="1237"/>
      <c r="B183" s="1237"/>
      <c r="C183" s="1237"/>
      <c r="D183" s="1237"/>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7"/>
      <c r="B184" s="1237"/>
      <c r="C184" s="1237"/>
      <c r="D184" s="1237"/>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7"/>
      <c r="B185" s="1237"/>
      <c r="C185" s="1237"/>
      <c r="D185" s="1237"/>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7"/>
      <c r="B186" s="1237"/>
      <c r="C186" s="1237"/>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7"/>
      <c r="B187" s="1237"/>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7"/>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7">
        <v>1</v>
      </c>
      <c r="B193" s="1015"/>
      <c r="C193" s="1015"/>
      <c r="D193" s="1015"/>
      <c r="E193" s="1015"/>
      <c r="F193" s="1008"/>
      <c r="G193" s="1014"/>
      <c r="H193" s="1014"/>
      <c r="I193" s="996"/>
      <c r="J193" s="995"/>
      <c r="K193" s="995"/>
      <c r="L193" s="724">
        <f>mergeValue(A193)</f>
        <v>1</v>
      </c>
      <c r="M193" s="641" t="s">
        <v>20</v>
      </c>
      <c r="N193" s="1318"/>
      <c r="O193" s="1319"/>
      <c r="P193" s="1319"/>
      <c r="Q193" s="1319"/>
      <c r="R193" s="1319"/>
      <c r="S193" s="1319"/>
      <c r="T193" s="1319"/>
      <c r="U193" s="1319"/>
      <c r="V193" s="1319"/>
      <c r="W193" s="1319"/>
      <c r="X193" s="1319"/>
      <c r="Y193" s="1319"/>
      <c r="Z193" s="1319"/>
      <c r="AA193" s="1319"/>
      <c r="AB193" s="1319"/>
      <c r="AC193" s="1319"/>
      <c r="AD193" s="1319"/>
      <c r="AE193" s="1319"/>
      <c r="AF193" s="1320"/>
      <c r="AG193" s="717" t="s">
        <v>476</v>
      </c>
      <c r="AH193" s="719"/>
      <c r="AI193" s="719"/>
      <c r="AJ193" s="719"/>
      <c r="AK193" s="719"/>
      <c r="AL193" s="719"/>
      <c r="AM193" s="719"/>
      <c r="AN193" s="719"/>
      <c r="AO193" s="719"/>
      <c r="AP193" s="719"/>
      <c r="AQ193" s="719"/>
      <c r="AR193" s="719"/>
    </row>
    <row r="194" spans="1:46" s="685" customFormat="1" ht="22.5">
      <c r="A194" s="1237"/>
      <c r="B194" s="1237">
        <v>1</v>
      </c>
      <c r="C194" s="1015"/>
      <c r="D194" s="1015"/>
      <c r="E194" s="1015"/>
      <c r="F194" s="1008"/>
      <c r="G194" s="1017"/>
      <c r="H194" s="1018"/>
      <c r="I194" s="997"/>
      <c r="J194" s="992"/>
      <c r="K194" s="990"/>
      <c r="L194" s="724" t="str">
        <f>mergeValue(A194) &amp;"."&amp; mergeValue(B194)</f>
        <v>1.1</v>
      </c>
      <c r="M194" s="692" t="s">
        <v>16</v>
      </c>
      <c r="N194" s="1315"/>
      <c r="O194" s="1316"/>
      <c r="P194" s="1316"/>
      <c r="Q194" s="1316"/>
      <c r="R194" s="1316"/>
      <c r="S194" s="1316"/>
      <c r="T194" s="1316"/>
      <c r="U194" s="1316"/>
      <c r="V194" s="1316"/>
      <c r="W194" s="1316"/>
      <c r="X194" s="1316"/>
      <c r="Y194" s="1316"/>
      <c r="Z194" s="1316"/>
      <c r="AA194" s="1316"/>
      <c r="AB194" s="1316"/>
      <c r="AC194" s="1316"/>
      <c r="AD194" s="1316"/>
      <c r="AE194" s="1316"/>
      <c r="AF194" s="1317"/>
      <c r="AG194" s="717" t="s">
        <v>477</v>
      </c>
      <c r="AH194" s="719"/>
      <c r="AI194" s="719"/>
      <c r="AJ194" s="719"/>
      <c r="AK194" s="719"/>
      <c r="AL194" s="719"/>
      <c r="AM194" s="719"/>
      <c r="AN194" s="719"/>
      <c r="AO194" s="719"/>
      <c r="AP194" s="719"/>
      <c r="AQ194" s="719"/>
      <c r="AR194" s="719"/>
    </row>
    <row r="195" spans="1:46" s="685" customFormat="1" ht="22.5">
      <c r="A195" s="1237"/>
      <c r="B195" s="1237"/>
      <c r="C195" s="1237">
        <v>1</v>
      </c>
      <c r="D195" s="1015"/>
      <c r="E195" s="1015"/>
      <c r="F195" s="1008"/>
      <c r="G195" s="1017"/>
      <c r="H195" s="1018"/>
      <c r="I195" s="997"/>
      <c r="J195" s="992"/>
      <c r="K195" s="990"/>
      <c r="L195" s="724" t="str">
        <f>mergeValue(A195) &amp;"."&amp; mergeValue(B195)&amp;"."&amp; mergeValue(C195)</f>
        <v>1.1.1</v>
      </c>
      <c r="M195" s="693" t="s">
        <v>7</v>
      </c>
      <c r="N195" s="1315"/>
      <c r="O195" s="1316"/>
      <c r="P195" s="1316"/>
      <c r="Q195" s="1316"/>
      <c r="R195" s="1316"/>
      <c r="S195" s="1316"/>
      <c r="T195" s="1316"/>
      <c r="U195" s="1316"/>
      <c r="V195" s="1316"/>
      <c r="W195" s="1316"/>
      <c r="X195" s="1316"/>
      <c r="Y195" s="1316"/>
      <c r="Z195" s="1316"/>
      <c r="AA195" s="1316"/>
      <c r="AB195" s="1316"/>
      <c r="AC195" s="1316"/>
      <c r="AD195" s="1316"/>
      <c r="AE195" s="1316"/>
      <c r="AF195" s="1317"/>
      <c r="AG195" s="717" t="s">
        <v>633</v>
      </c>
      <c r="AH195" s="719"/>
      <c r="AI195" s="719"/>
      <c r="AJ195" s="719"/>
      <c r="AK195" s="719"/>
      <c r="AL195" s="719"/>
      <c r="AM195" s="719"/>
      <c r="AN195" s="719"/>
      <c r="AO195" s="719"/>
      <c r="AP195" s="719"/>
      <c r="AQ195" s="719"/>
      <c r="AR195" s="719"/>
    </row>
    <row r="196" spans="1:46" s="685" customFormat="1" ht="15" customHeight="1">
      <c r="A196" s="1237"/>
      <c r="B196" s="1237"/>
      <c r="C196" s="1237"/>
      <c r="D196" s="1237">
        <v>1</v>
      </c>
      <c r="E196" s="1015"/>
      <c r="F196" s="1008"/>
      <c r="G196" s="1017"/>
      <c r="H196" s="1018"/>
      <c r="I196" s="997"/>
      <c r="J196" s="992"/>
      <c r="K196" s="990"/>
      <c r="L196" s="724" t="str">
        <f>mergeValue(A196) &amp;"."&amp; mergeValue(B196)&amp;"."&amp; mergeValue(C196)&amp;"."&amp; mergeValue(D196)</f>
        <v>1.1.1.1</v>
      </c>
      <c r="M196" s="694" t="s">
        <v>22</v>
      </c>
      <c r="N196" s="1315"/>
      <c r="O196" s="1316"/>
      <c r="P196" s="1316"/>
      <c r="Q196" s="1316"/>
      <c r="R196" s="1316"/>
      <c r="S196" s="1316"/>
      <c r="T196" s="1316"/>
      <c r="U196" s="1316"/>
      <c r="V196" s="1316"/>
      <c r="W196" s="1316"/>
      <c r="X196" s="1316"/>
      <c r="Y196" s="1316"/>
      <c r="Z196" s="1316"/>
      <c r="AA196" s="1316"/>
      <c r="AB196" s="1316"/>
      <c r="AC196" s="1316"/>
      <c r="AD196" s="1316"/>
      <c r="AE196" s="1316"/>
      <c r="AF196" s="1317"/>
      <c r="AG196" s="717" t="s">
        <v>680</v>
      </c>
      <c r="AH196" s="719"/>
      <c r="AI196" s="719"/>
      <c r="AJ196" s="719"/>
      <c r="AK196" s="719"/>
      <c r="AL196" s="719"/>
      <c r="AM196" s="719"/>
      <c r="AN196" s="719"/>
      <c r="AO196" s="719"/>
      <c r="AP196" s="719"/>
      <c r="AQ196" s="719"/>
      <c r="AR196" s="719"/>
    </row>
    <row r="197" spans="1:46" s="685" customFormat="1" ht="17.100000000000001" customHeight="1">
      <c r="A197" s="1237"/>
      <c r="B197" s="1237"/>
      <c r="C197" s="1237"/>
      <c r="D197" s="1237"/>
      <c r="E197" s="1237">
        <v>1</v>
      </c>
      <c r="F197" s="1008"/>
      <c r="G197" s="1017"/>
      <c r="H197" s="1018"/>
      <c r="I197" s="1019"/>
      <c r="J197" s="1009"/>
      <c r="K197" s="1153"/>
      <c r="L197" s="1276" t="str">
        <f>mergeValue(A197) &amp;"."&amp; mergeValue(B197)&amp;"."&amp; mergeValue(C197)&amp;"."&amp; mergeValue(D197)&amp;"."&amp; mergeValue(E197)</f>
        <v>1.1.1.1.1</v>
      </c>
      <c r="M197" s="1277"/>
      <c r="N197" s="1233" t="s">
        <v>85</v>
      </c>
      <c r="O197" s="1271"/>
      <c r="P197" s="1267">
        <v>1</v>
      </c>
      <c r="Q197" s="1296"/>
      <c r="R197" s="1233" t="s">
        <v>85</v>
      </c>
      <c r="S197" s="1271"/>
      <c r="T197" s="1267">
        <v>1</v>
      </c>
      <c r="U197" s="1296"/>
      <c r="V197" s="1233" t="s">
        <v>85</v>
      </c>
      <c r="W197" s="701"/>
      <c r="X197" s="689">
        <v>1</v>
      </c>
      <c r="Y197" s="1096"/>
      <c r="Z197" s="671"/>
      <c r="AA197" s="671"/>
      <c r="AB197" s="1247"/>
      <c r="AC197" s="1233" t="s">
        <v>84</v>
      </c>
      <c r="AD197" s="1247"/>
      <c r="AE197" s="1233" t="s">
        <v>84</v>
      </c>
      <c r="AF197" s="715"/>
      <c r="AG197" s="1264"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7"/>
      <c r="B198" s="1237"/>
      <c r="C198" s="1237"/>
      <c r="D198" s="1237"/>
      <c r="E198" s="1237"/>
      <c r="F198" s="1008"/>
      <c r="G198" s="1017"/>
      <c r="H198" s="1018"/>
      <c r="I198" s="1019"/>
      <c r="J198" s="1009"/>
      <c r="K198" s="1153"/>
      <c r="L198" s="1276"/>
      <c r="M198" s="1277"/>
      <c r="N198" s="1233"/>
      <c r="O198" s="1271"/>
      <c r="P198" s="1267"/>
      <c r="Q198" s="1296"/>
      <c r="R198" s="1233"/>
      <c r="S198" s="1271"/>
      <c r="T198" s="1267"/>
      <c r="U198" s="1296"/>
      <c r="V198" s="1233"/>
      <c r="W198" s="726"/>
      <c r="X198" s="705"/>
      <c r="Y198" s="705"/>
      <c r="Z198" s="707"/>
      <c r="AA198" s="603" t="str">
        <f>AB197 &amp; "-" &amp; AD197</f>
        <v>-</v>
      </c>
      <c r="AB198" s="1232"/>
      <c r="AC198" s="1233"/>
      <c r="AD198" s="1232"/>
      <c r="AE198" s="1233"/>
      <c r="AF198" s="673"/>
      <c r="AG198" s="1265"/>
      <c r="AH198" s="719"/>
      <c r="AI198" s="722"/>
      <c r="AJ198" s="722"/>
      <c r="AK198" s="722"/>
      <c r="AL198" s="722"/>
      <c r="AM198" s="722"/>
      <c r="AN198" s="722"/>
      <c r="AO198" s="719"/>
      <c r="AP198" s="719"/>
      <c r="AQ198" s="719"/>
      <c r="AR198" s="719"/>
    </row>
    <row r="199" spans="1:46" s="685" customFormat="1" ht="17.100000000000001" customHeight="1">
      <c r="A199" s="1237"/>
      <c r="B199" s="1237"/>
      <c r="C199" s="1237"/>
      <c r="D199" s="1237"/>
      <c r="E199" s="1237"/>
      <c r="F199" s="1008"/>
      <c r="G199" s="1017"/>
      <c r="H199" s="1018"/>
      <c r="I199" s="1019"/>
      <c r="J199" s="1009"/>
      <c r="K199" s="1153"/>
      <c r="L199" s="1276"/>
      <c r="M199" s="1277"/>
      <c r="N199" s="1233"/>
      <c r="O199" s="1271"/>
      <c r="P199" s="1267"/>
      <c r="Q199" s="1296"/>
      <c r="R199" s="1233"/>
      <c r="S199" s="602"/>
      <c r="T199" s="698"/>
      <c r="U199" s="705"/>
      <c r="V199" s="706"/>
      <c r="W199" s="706"/>
      <c r="X199" s="706"/>
      <c r="Y199" s="706"/>
      <c r="Z199" s="707"/>
      <c r="AA199" s="707"/>
      <c r="AB199" s="708"/>
      <c r="AC199" s="704"/>
      <c r="AD199" s="704"/>
      <c r="AE199" s="708"/>
      <c r="AF199" s="704"/>
      <c r="AG199" s="1265"/>
      <c r="AH199" s="719"/>
      <c r="AI199" s="722"/>
      <c r="AJ199" s="722"/>
      <c r="AK199" s="722"/>
      <c r="AL199" s="722"/>
      <c r="AM199" s="722"/>
      <c r="AN199" s="722"/>
      <c r="AO199" s="719"/>
      <c r="AP199" s="719"/>
      <c r="AQ199" s="719"/>
      <c r="AR199" s="719"/>
    </row>
    <row r="200" spans="1:46" s="685" customFormat="1" ht="17.100000000000001" customHeight="1">
      <c r="A200" s="1237"/>
      <c r="B200" s="1237"/>
      <c r="C200" s="1237"/>
      <c r="D200" s="1237"/>
      <c r="E200" s="1237"/>
      <c r="F200" s="1008"/>
      <c r="G200" s="1017"/>
      <c r="H200" s="1018"/>
      <c r="I200" s="1019"/>
      <c r="J200" s="1009"/>
      <c r="K200" s="1153"/>
      <c r="L200" s="1276"/>
      <c r="M200" s="1277"/>
      <c r="N200" s="1233"/>
      <c r="O200" s="709"/>
      <c r="P200" s="711"/>
      <c r="Q200" s="710"/>
      <c r="R200" s="706"/>
      <c r="S200" s="706"/>
      <c r="T200" s="706"/>
      <c r="U200" s="706"/>
      <c r="V200" s="706"/>
      <c r="W200" s="706"/>
      <c r="X200" s="706"/>
      <c r="Y200" s="706"/>
      <c r="Z200" s="707"/>
      <c r="AA200" s="707"/>
      <c r="AB200" s="708"/>
      <c r="AC200" s="704"/>
      <c r="AD200" s="704"/>
      <c r="AE200" s="708"/>
      <c r="AF200" s="704"/>
      <c r="AG200" s="1265"/>
      <c r="AH200" s="719"/>
      <c r="AI200" s="722"/>
      <c r="AJ200" s="722"/>
      <c r="AK200" s="722"/>
      <c r="AL200" s="722"/>
      <c r="AM200" s="722"/>
      <c r="AN200" s="722"/>
      <c r="AO200" s="719"/>
      <c r="AP200" s="719"/>
      <c r="AQ200" s="719"/>
      <c r="AR200" s="719"/>
    </row>
    <row r="201" spans="1:46" s="684" customFormat="1" ht="15" customHeight="1">
      <c r="A201" s="1237"/>
      <c r="B201" s="1237"/>
      <c r="C201" s="1237"/>
      <c r="D201" s="1237"/>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6"/>
      <c r="AH201" s="721"/>
      <c r="AI201" s="721"/>
      <c r="AJ201" s="723"/>
      <c r="AK201" s="723"/>
      <c r="AL201" s="723"/>
      <c r="AM201" s="723"/>
      <c r="AN201" s="723"/>
      <c r="AO201" s="721"/>
      <c r="AP201" s="721"/>
      <c r="AQ201" s="721"/>
      <c r="AR201" s="721"/>
    </row>
    <row r="202" spans="1:46" s="684" customFormat="1" ht="15" customHeight="1">
      <c r="A202" s="1237"/>
      <c r="B202" s="1237"/>
      <c r="C202" s="1237"/>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7"/>
      <c r="B203" s="1237"/>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7"/>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9"/>
      <c r="R207" s="157"/>
      <c r="S207" s="157"/>
      <c r="T207" s="157"/>
      <c r="U207" s="1239"/>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9"/>
      <c r="R208" s="157"/>
      <c r="S208" s="157"/>
      <c r="T208" s="157"/>
      <c r="U208" s="1239"/>
      <c r="V208" s="157"/>
      <c r="W208" s="157"/>
      <c r="X208" s="157"/>
      <c r="Y208" s="157"/>
      <c r="Z208" s="157"/>
      <c r="AA208" s="157"/>
      <c r="AB208" s="157"/>
      <c r="AC208" s="157"/>
    </row>
    <row r="209" spans="1:83" ht="15" customHeight="1">
      <c r="G209" s="156"/>
      <c r="H209" s="157"/>
      <c r="I209" s="157"/>
      <c r="J209" s="85"/>
      <c r="K209" s="157"/>
      <c r="L209" s="157"/>
      <c r="M209" s="157"/>
      <c r="N209" s="157"/>
      <c r="O209" s="157"/>
      <c r="Q209" s="1239"/>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1" t="s">
        <v>85</v>
      </c>
      <c r="O211" s="1271"/>
      <c r="P211" s="1267">
        <v>1</v>
      </c>
      <c r="Q211" s="1290"/>
      <c r="R211" s="1233" t="s">
        <v>84</v>
      </c>
      <c r="S211" s="1322"/>
      <c r="T211" s="1313">
        <v>1</v>
      </c>
      <c r="U211" s="1240"/>
      <c r="V211" s="1233"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1"/>
      <c r="O212" s="1271"/>
      <c r="P212" s="1267"/>
      <c r="Q212" s="1290"/>
      <c r="R212" s="1233"/>
      <c r="S212" s="1323"/>
      <c r="T212" s="1314"/>
      <c r="U212" s="1240"/>
      <c r="V212" s="1233"/>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1"/>
      <c r="O213" s="1271"/>
      <c r="P213" s="1267"/>
      <c r="Q213" s="1290"/>
      <c r="R213" s="1233"/>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3"/>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7">
        <v>1</v>
      </c>
      <c r="B220" s="883"/>
      <c r="C220" s="883"/>
      <c r="D220" s="883"/>
      <c r="E220" s="884"/>
      <c r="F220" s="885"/>
      <c r="G220" s="885"/>
      <c r="H220" s="885"/>
      <c r="I220" s="886"/>
      <c r="J220" s="881"/>
      <c r="K220" s="888"/>
      <c r="L220" s="781">
        <f>mergeValue(A220)</f>
        <v>1</v>
      </c>
      <c r="M220" s="641" t="s">
        <v>20</v>
      </c>
      <c r="N220" s="646"/>
      <c r="O220" s="1293"/>
      <c r="P220" s="1294"/>
      <c r="Q220" s="1294"/>
      <c r="R220" s="1294"/>
      <c r="S220" s="1294"/>
      <c r="T220" s="1294"/>
      <c r="U220" s="1294"/>
      <c r="V220" s="1295"/>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7"/>
      <c r="B221" s="1237">
        <v>1</v>
      </c>
      <c r="C221" s="883"/>
      <c r="D221" s="883"/>
      <c r="E221" s="885"/>
      <c r="F221" s="885"/>
      <c r="G221" s="885"/>
      <c r="H221" s="885"/>
      <c r="I221" s="880"/>
      <c r="J221" s="879"/>
      <c r="K221" s="882"/>
      <c r="L221" s="781" t="str">
        <f>mergeValue(A221) &amp;"."&amp; mergeValue(B221)</f>
        <v>1.1</v>
      </c>
      <c r="M221" s="692" t="s">
        <v>16</v>
      </c>
      <c r="N221" s="646"/>
      <c r="O221" s="1293"/>
      <c r="P221" s="1294"/>
      <c r="Q221" s="1294"/>
      <c r="R221" s="1294"/>
      <c r="S221" s="1294"/>
      <c r="T221" s="1294"/>
      <c r="U221" s="1294"/>
      <c r="V221" s="1295"/>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7"/>
      <c r="B222" s="1237"/>
      <c r="C222" s="1237">
        <v>1</v>
      </c>
      <c r="D222" s="883"/>
      <c r="E222" s="885"/>
      <c r="F222" s="885"/>
      <c r="G222" s="885"/>
      <c r="H222" s="885"/>
      <c r="I222" s="887"/>
      <c r="J222" s="879"/>
      <c r="K222" s="882"/>
      <c r="L222" s="781" t="str">
        <f>mergeValue(A222) &amp;"."&amp; mergeValue(B222)&amp;"."&amp; mergeValue(C222)</f>
        <v>1.1.1</v>
      </c>
      <c r="M222" s="693" t="s">
        <v>7</v>
      </c>
      <c r="N222" s="646"/>
      <c r="O222" s="1293"/>
      <c r="P222" s="1294"/>
      <c r="Q222" s="1294"/>
      <c r="R222" s="1294"/>
      <c r="S222" s="1294"/>
      <c r="T222" s="1294"/>
      <c r="U222" s="1294"/>
      <c r="V222" s="1295"/>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7"/>
      <c r="B223" s="1237"/>
      <c r="C223" s="1237"/>
      <c r="D223" s="1237">
        <v>1</v>
      </c>
      <c r="E223" s="885"/>
      <c r="F223" s="885"/>
      <c r="G223" s="885"/>
      <c r="H223" s="885"/>
      <c r="I223" s="887"/>
      <c r="J223" s="879"/>
      <c r="K223" s="882"/>
      <c r="L223" s="781" t="str">
        <f>mergeValue(A223) &amp;"."&amp; mergeValue(B223)&amp;"."&amp; mergeValue(C223)&amp;"."&amp; mergeValue(D223)</f>
        <v>1.1.1.1</v>
      </c>
      <c r="M223" s="694" t="s">
        <v>22</v>
      </c>
      <c r="N223" s="646"/>
      <c r="O223" s="1293"/>
      <c r="P223" s="1294"/>
      <c r="Q223" s="1294"/>
      <c r="R223" s="1294"/>
      <c r="S223" s="1294"/>
      <c r="T223" s="1294"/>
      <c r="U223" s="1294"/>
      <c r="V223" s="1295"/>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7"/>
      <c r="B224" s="1237"/>
      <c r="C224" s="1237"/>
      <c r="D224" s="1237"/>
      <c r="E224" s="1237">
        <v>1</v>
      </c>
      <c r="F224" s="885"/>
      <c r="G224" s="885"/>
      <c r="H224" s="883">
        <v>1</v>
      </c>
      <c r="I224" s="1237">
        <v>1</v>
      </c>
      <c r="J224" s="885"/>
      <c r="K224" s="890"/>
      <c r="L224" s="781" t="str">
        <f>mergeValue(A224) &amp;"."&amp; mergeValue(B224)&amp;"."&amp; mergeValue(C224)&amp;"."&amp; mergeValue(D224)&amp;"."&amp; mergeValue(E224)</f>
        <v>1.1.1.1.1</v>
      </c>
      <c r="M224" s="554" t="s">
        <v>9</v>
      </c>
      <c r="N224" s="646"/>
      <c r="O224" s="1240"/>
      <c r="P224" s="1241"/>
      <c r="Q224" s="1241"/>
      <c r="R224" s="1241"/>
      <c r="S224" s="1241"/>
      <c r="T224" s="1241"/>
      <c r="U224" s="1241"/>
      <c r="V224" s="1242"/>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7"/>
      <c r="B225" s="1237"/>
      <c r="C225" s="1237"/>
      <c r="D225" s="1237"/>
      <c r="E225" s="1237"/>
      <c r="F225" s="1237">
        <v>1</v>
      </c>
      <c r="G225" s="883"/>
      <c r="H225" s="883"/>
      <c r="I225" s="1237"/>
      <c r="J225" s="1237">
        <v>1</v>
      </c>
      <c r="K225" s="891"/>
      <c r="L225" s="781" t="str">
        <f>mergeValue(A225) &amp;"."&amp; mergeValue(B225)&amp;"."&amp; mergeValue(C225)&amp;"."&amp; mergeValue(D225)&amp;"."&amp; mergeValue(E225)&amp;"."&amp; mergeValue(F225)</f>
        <v>1.1.1.1.1.1</v>
      </c>
      <c r="M225" s="555" t="s">
        <v>10</v>
      </c>
      <c r="N225" s="646"/>
      <c r="O225" s="1240"/>
      <c r="P225" s="1241"/>
      <c r="Q225" s="1241"/>
      <c r="R225" s="1241"/>
      <c r="S225" s="1241"/>
      <c r="T225" s="1241"/>
      <c r="U225" s="1241"/>
      <c r="V225" s="1242"/>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7"/>
      <c r="B226" s="1237"/>
      <c r="C226" s="1237"/>
      <c r="D226" s="1237"/>
      <c r="E226" s="1237"/>
      <c r="F226" s="1237"/>
      <c r="G226" s="883">
        <v>1</v>
      </c>
      <c r="H226" s="883"/>
      <c r="I226" s="1237"/>
      <c r="J226" s="1237"/>
      <c r="K226" s="891">
        <v>1</v>
      </c>
      <c r="L226" s="781" t="str">
        <f>mergeValue(A226) &amp;"."&amp; mergeValue(B226)&amp;"."&amp; mergeValue(C226)&amp;"."&amp; mergeValue(D226)&amp;"."&amp; mergeValue(E226)&amp;"."&amp; mergeValue(F226)&amp;"."&amp; mergeValue(G226)</f>
        <v>1.1.1.1.1.1.1</v>
      </c>
      <c r="M226" s="1069"/>
      <c r="N226" s="646"/>
      <c r="O226" s="763"/>
      <c r="P226" s="763"/>
      <c r="Q226" s="763"/>
      <c r="R226" s="1232"/>
      <c r="S226" s="1233" t="s">
        <v>84</v>
      </c>
      <c r="T226" s="1232"/>
      <c r="U226" s="1233" t="s">
        <v>84</v>
      </c>
      <c r="V226" s="763"/>
      <c r="W226" s="1207"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7"/>
      <c r="B227" s="1237"/>
      <c r="C227" s="1237"/>
      <c r="D227" s="1237"/>
      <c r="E227" s="1237"/>
      <c r="F227" s="1237"/>
      <c r="G227" s="883"/>
      <c r="H227" s="883"/>
      <c r="I227" s="1237"/>
      <c r="J227" s="1237"/>
      <c r="K227" s="891"/>
      <c r="L227" s="800"/>
      <c r="M227" s="646"/>
      <c r="N227" s="646"/>
      <c r="O227" s="763"/>
      <c r="P227" s="763"/>
      <c r="Q227" s="769" t="str">
        <f>R226 &amp; "-" &amp; T226</f>
        <v>-</v>
      </c>
      <c r="R227" s="1232"/>
      <c r="S227" s="1233"/>
      <c r="T227" s="1232"/>
      <c r="U227" s="1233"/>
      <c r="V227" s="763"/>
      <c r="W227" s="1207"/>
      <c r="X227" s="808"/>
      <c r="Y227" s="829"/>
      <c r="Z227" s="829" t="str">
        <f t="shared" si="3"/>
        <v/>
      </c>
      <c r="AA227" s="829"/>
      <c r="AB227" s="829"/>
      <c r="AC227" s="829"/>
      <c r="AD227" s="808"/>
      <c r="AE227" s="808"/>
      <c r="AF227" s="808"/>
      <c r="AG227" s="808"/>
      <c r="AH227" s="808"/>
      <c r="AI227" s="808"/>
      <c r="AJ227" s="808"/>
    </row>
    <row r="228" spans="1:36" s="799" customFormat="1" ht="15" customHeight="1">
      <c r="A228" s="1237"/>
      <c r="B228" s="1237"/>
      <c r="C228" s="1237"/>
      <c r="D228" s="1237"/>
      <c r="E228" s="1237"/>
      <c r="F228" s="1237"/>
      <c r="G228" s="885"/>
      <c r="H228" s="883"/>
      <c r="I228" s="1237"/>
      <c r="J228" s="1237"/>
      <c r="K228" s="890"/>
      <c r="L228" s="688"/>
      <c r="M228" s="557" t="s">
        <v>25</v>
      </c>
      <c r="N228" s="765"/>
      <c r="O228" s="765"/>
      <c r="P228" s="765"/>
      <c r="Q228" s="765"/>
      <c r="R228" s="765"/>
      <c r="S228" s="765"/>
      <c r="T228" s="765"/>
      <c r="U228" s="765"/>
      <c r="V228" s="762"/>
      <c r="W228" s="1207"/>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7"/>
      <c r="B229" s="1237"/>
      <c r="C229" s="1237"/>
      <c r="D229" s="1237"/>
      <c r="E229" s="1237"/>
      <c r="F229" s="885"/>
      <c r="G229" s="885"/>
      <c r="H229" s="883"/>
      <c r="I229" s="1237"/>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7"/>
      <c r="B230" s="1237"/>
      <c r="C230" s="1237"/>
      <c r="D230" s="1237"/>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7"/>
      <c r="B231" s="1237"/>
      <c r="C231" s="1237"/>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7"/>
      <c r="B232" s="1237"/>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7"/>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7">
        <v>1</v>
      </c>
      <c r="B238" s="1015"/>
      <c r="C238" s="1015"/>
      <c r="D238" s="1015"/>
      <c r="E238" s="981"/>
      <c r="F238" s="1026"/>
      <c r="G238" s="1026"/>
      <c r="H238" s="1026"/>
      <c r="I238" s="983"/>
      <c r="J238" s="979"/>
      <c r="K238" s="963"/>
      <c r="L238" s="1030">
        <f>mergeValue(A238)</f>
        <v>1</v>
      </c>
      <c r="M238" s="641" t="s">
        <v>20</v>
      </c>
      <c r="N238" s="646"/>
      <c r="O238" s="1293"/>
      <c r="P238" s="1294"/>
      <c r="Q238" s="1294"/>
      <c r="R238" s="1294"/>
      <c r="S238" s="1294"/>
      <c r="T238" s="1294"/>
      <c r="U238" s="1294"/>
      <c r="V238" s="1295"/>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7"/>
      <c r="B239" s="1237">
        <v>1</v>
      </c>
      <c r="C239" s="1015"/>
      <c r="D239" s="1015"/>
      <c r="E239" s="1026"/>
      <c r="F239" s="1026"/>
      <c r="G239" s="1026"/>
      <c r="H239" s="1026"/>
      <c r="I239" s="1021"/>
      <c r="J239" s="954"/>
      <c r="K239" s="957"/>
      <c r="L239" s="1030" t="str">
        <f>mergeValue(A239) &amp;"."&amp; mergeValue(B239)</f>
        <v>1.1</v>
      </c>
      <c r="M239" s="692" t="s">
        <v>16</v>
      </c>
      <c r="N239" s="646"/>
      <c r="O239" s="1293"/>
      <c r="P239" s="1294"/>
      <c r="Q239" s="1294"/>
      <c r="R239" s="1294"/>
      <c r="S239" s="1294"/>
      <c r="T239" s="1294"/>
      <c r="U239" s="1294"/>
      <c r="V239" s="1295"/>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7"/>
      <c r="B240" s="1237"/>
      <c r="C240" s="1237">
        <v>1</v>
      </c>
      <c r="D240" s="1015"/>
      <c r="E240" s="1026"/>
      <c r="F240" s="1026"/>
      <c r="G240" s="1026"/>
      <c r="H240" s="1026"/>
      <c r="I240" s="962"/>
      <c r="J240" s="954"/>
      <c r="K240" s="957"/>
      <c r="L240" s="1030" t="str">
        <f>mergeValue(A240) &amp;"."&amp; mergeValue(B240)&amp;"."&amp; mergeValue(C240)</f>
        <v>1.1.1</v>
      </c>
      <c r="M240" s="693" t="s">
        <v>7</v>
      </c>
      <c r="N240" s="646"/>
      <c r="O240" s="1293"/>
      <c r="P240" s="1294"/>
      <c r="Q240" s="1294"/>
      <c r="R240" s="1294"/>
      <c r="S240" s="1294"/>
      <c r="T240" s="1294"/>
      <c r="U240" s="1294"/>
      <c r="V240" s="1295"/>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7"/>
      <c r="B241" s="1237"/>
      <c r="C241" s="1237"/>
      <c r="D241" s="1237">
        <v>1</v>
      </c>
      <c r="E241" s="1026"/>
      <c r="F241" s="1026"/>
      <c r="G241" s="1026"/>
      <c r="H241" s="1026"/>
      <c r="I241" s="962"/>
      <c r="J241" s="954"/>
      <c r="K241" s="957"/>
      <c r="L241" s="1030" t="str">
        <f>mergeValue(A241) &amp;"."&amp; mergeValue(B241)&amp;"."&amp; mergeValue(C241)&amp;"."&amp; mergeValue(D241)</f>
        <v>1.1.1.1</v>
      </c>
      <c r="M241" s="694" t="s">
        <v>22</v>
      </c>
      <c r="N241" s="646"/>
      <c r="O241" s="1293"/>
      <c r="P241" s="1294"/>
      <c r="Q241" s="1294"/>
      <c r="R241" s="1294"/>
      <c r="S241" s="1294"/>
      <c r="T241" s="1294"/>
      <c r="U241" s="1294"/>
      <c r="V241" s="1295"/>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7"/>
      <c r="B242" s="1237"/>
      <c r="C242" s="1237"/>
      <c r="D242" s="1237"/>
      <c r="E242" s="1237">
        <v>1</v>
      </c>
      <c r="F242" s="1026"/>
      <c r="G242" s="1026"/>
      <c r="H242" s="1015">
        <v>1</v>
      </c>
      <c r="I242" s="1237">
        <v>1</v>
      </c>
      <c r="J242" s="1026"/>
      <c r="K242" s="965"/>
      <c r="L242" s="1030" t="str">
        <f>mergeValue(A242) &amp;"."&amp; mergeValue(B242)&amp;"."&amp; mergeValue(C242)&amp;"."&amp; mergeValue(D242)&amp;"."&amp; mergeValue(E242)</f>
        <v>1.1.1.1.1</v>
      </c>
      <c r="M242" s="554" t="s">
        <v>9</v>
      </c>
      <c r="N242" s="646"/>
      <c r="O242" s="1240"/>
      <c r="P242" s="1241"/>
      <c r="Q242" s="1241"/>
      <c r="R242" s="1241"/>
      <c r="S242" s="1241"/>
      <c r="T242" s="1241"/>
      <c r="U242" s="1241"/>
      <c r="V242" s="1242"/>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7"/>
      <c r="B243" s="1237"/>
      <c r="C243" s="1237"/>
      <c r="D243" s="1237"/>
      <c r="E243" s="1237"/>
      <c r="F243" s="1237">
        <v>1</v>
      </c>
      <c r="G243" s="1015"/>
      <c r="H243" s="1015"/>
      <c r="I243" s="1237"/>
      <c r="J243" s="1237">
        <v>1</v>
      </c>
      <c r="K243" s="966"/>
      <c r="L243" s="1030" t="str">
        <f>mergeValue(A243) &amp;"."&amp; mergeValue(B243)&amp;"."&amp; mergeValue(C243)&amp;"."&amp; mergeValue(D243)&amp;"."&amp; mergeValue(E243)&amp;"."&amp; mergeValue(F243)</f>
        <v>1.1.1.1.1.1</v>
      </c>
      <c r="M243" s="555" t="s">
        <v>10</v>
      </c>
      <c r="N243" s="646"/>
      <c r="O243" s="1240"/>
      <c r="P243" s="1241"/>
      <c r="Q243" s="1241"/>
      <c r="R243" s="1241"/>
      <c r="S243" s="1241"/>
      <c r="T243" s="1241"/>
      <c r="U243" s="1241"/>
      <c r="V243" s="1242"/>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7"/>
      <c r="B244" s="1237"/>
      <c r="C244" s="1237"/>
      <c r="D244" s="1237"/>
      <c r="E244" s="1237"/>
      <c r="F244" s="1237"/>
      <c r="G244" s="1015">
        <v>1</v>
      </c>
      <c r="H244" s="1015"/>
      <c r="I244" s="1237"/>
      <c r="J244" s="1237"/>
      <c r="K244" s="966">
        <v>1</v>
      </c>
      <c r="L244" s="1030" t="str">
        <f>mergeValue(A244) &amp;"."&amp; mergeValue(B244)&amp;"."&amp; mergeValue(C244)&amp;"."&amp; mergeValue(D244)&amp;"."&amp; mergeValue(E244)&amp;"."&amp; mergeValue(F244)&amp;"."&amp; mergeValue(G244)</f>
        <v>1.1.1.1.1.1.1</v>
      </c>
      <c r="M244" s="1069"/>
      <c r="N244" s="646"/>
      <c r="O244" s="763"/>
      <c r="P244" s="763"/>
      <c r="Q244" s="1094"/>
      <c r="R244" s="1232"/>
      <c r="S244" s="1233" t="s">
        <v>84</v>
      </c>
      <c r="T244" s="1232"/>
      <c r="U244" s="1233" t="s">
        <v>84</v>
      </c>
      <c r="V244" s="763"/>
      <c r="W244" s="1208"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7"/>
      <c r="B245" s="1237"/>
      <c r="C245" s="1237"/>
      <c r="D245" s="1237"/>
      <c r="E245" s="1237"/>
      <c r="F245" s="1237"/>
      <c r="G245" s="1015"/>
      <c r="H245" s="1015"/>
      <c r="I245" s="1237"/>
      <c r="J245" s="1237"/>
      <c r="K245" s="966"/>
      <c r="L245" s="800"/>
      <c r="M245" s="646"/>
      <c r="N245" s="646"/>
      <c r="O245" s="763"/>
      <c r="P245" s="763"/>
      <c r="Q245" s="769" t="str">
        <f>R244 &amp; "-" &amp; T244</f>
        <v>-</v>
      </c>
      <c r="R245" s="1232"/>
      <c r="S245" s="1233"/>
      <c r="T245" s="1232"/>
      <c r="U245" s="1233"/>
      <c r="V245" s="763"/>
      <c r="W245" s="1209"/>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7"/>
      <c r="B246" s="1237"/>
      <c r="C246" s="1237"/>
      <c r="D246" s="1237"/>
      <c r="E246" s="1237"/>
      <c r="F246" s="1237"/>
      <c r="G246" s="1026"/>
      <c r="H246" s="1015"/>
      <c r="I246" s="1237"/>
      <c r="J246" s="1237"/>
      <c r="K246" s="965"/>
      <c r="L246" s="688"/>
      <c r="M246" s="557" t="s">
        <v>25</v>
      </c>
      <c r="N246" s="1006"/>
      <c r="O246" s="1006"/>
      <c r="P246" s="1006"/>
      <c r="Q246" s="1006"/>
      <c r="R246" s="1006"/>
      <c r="S246" s="1006"/>
      <c r="T246" s="1006"/>
      <c r="U246" s="1006"/>
      <c r="V246" s="762"/>
      <c r="W246" s="1210"/>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7"/>
      <c r="B247" s="1237"/>
      <c r="C247" s="1237"/>
      <c r="D247" s="1237"/>
      <c r="E247" s="1237"/>
      <c r="F247" s="1026"/>
      <c r="G247" s="1026"/>
      <c r="H247" s="1015"/>
      <c r="I247" s="1237"/>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7"/>
      <c r="B248" s="1237"/>
      <c r="C248" s="1237"/>
      <c r="D248" s="1237"/>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7"/>
      <c r="B249" s="1237"/>
      <c r="C249" s="1237"/>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7"/>
      <c r="B250" s="1237"/>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7"/>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325"/>
      <c r="D297" s="1154">
        <v>1</v>
      </c>
      <c r="E297" s="1239"/>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54"/>
      <c r="E298" s="123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326"/>
      <c r="D302" s="249"/>
      <c r="E302" s="454"/>
      <c r="F302" s="1327"/>
      <c r="G302" s="1154">
        <v>0</v>
      </c>
      <c r="H302" s="1324"/>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4"/>
      <c r="F303" s="1327"/>
      <c r="G303" s="1154"/>
      <c r="H303" s="132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6">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6"/>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6"/>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6"/>
      <c r="B340" s="1206">
        <v>1</v>
      </c>
      <c r="C340" s="340"/>
      <c r="D340" s="340"/>
      <c r="F340" s="333" t="str">
        <f>"4."&amp;mergeValue(A340) &amp;"."&amp;mergeValue(B340)</f>
        <v>4.1.1</v>
      </c>
      <c r="G340" s="323" t="s">
        <v>592</v>
      </c>
      <c r="H340" s="316" t="str">
        <f>IF(region_name="","",region_name)</f>
        <v>Ростовская область</v>
      </c>
      <c r="I340" s="196" t="s">
        <v>499</v>
      </c>
      <c r="J340" s="332"/>
      <c r="K340" s="214"/>
      <c r="L340" s="214"/>
      <c r="M340" s="214"/>
      <c r="N340" s="214"/>
      <c r="O340" s="214"/>
      <c r="P340" s="214"/>
      <c r="Q340" s="214"/>
      <c r="R340" s="214"/>
      <c r="S340" s="214"/>
      <c r="T340" s="214"/>
    </row>
    <row r="341" spans="1:20" s="190" customFormat="1" ht="191.25">
      <c r="A341" s="1206"/>
      <c r="B341" s="1206"/>
      <c r="C341" s="1206">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6"/>
      <c r="B342" s="1206"/>
      <c r="C342" s="1206"/>
      <c r="D342" s="340">
        <v>1</v>
      </c>
      <c r="F342" s="333" t="str">
        <f>"4."&amp;mergeValue(A342) &amp;"."&amp;mergeValue(B342)&amp;"."&amp;mergeValue(C342)&amp;"."&amp;mergeValue(D342)</f>
        <v>4.1.1.1.1</v>
      </c>
      <c r="G342" s="418" t="s">
        <v>498</v>
      </c>
      <c r="H342" s="316"/>
      <c r="I342" s="1207" t="s">
        <v>591</v>
      </c>
      <c r="J342" s="332"/>
      <c r="K342" s="214"/>
      <c r="L342" s="214"/>
      <c r="M342" s="214"/>
      <c r="N342" s="214"/>
      <c r="O342" s="214"/>
      <c r="P342" s="214"/>
      <c r="Q342" s="214"/>
      <c r="R342" s="214"/>
      <c r="S342" s="214"/>
      <c r="T342" s="214"/>
    </row>
    <row r="343" spans="1:20" s="190" customFormat="1" ht="18.75">
      <c r="A343" s="1206"/>
      <c r="B343" s="1206"/>
      <c r="C343" s="1206"/>
      <c r="D343" s="340"/>
      <c r="F343" s="422"/>
      <c r="G343" s="423" t="s">
        <v>4</v>
      </c>
      <c r="H343" s="424"/>
      <c r="I343" s="1207"/>
      <c r="J343" s="332"/>
      <c r="K343" s="214"/>
      <c r="L343" s="214"/>
      <c r="M343" s="214"/>
      <c r="N343" s="214"/>
      <c r="O343" s="214"/>
      <c r="P343" s="214"/>
      <c r="Q343" s="214"/>
      <c r="R343" s="214"/>
      <c r="S343" s="214"/>
      <c r="T343" s="214"/>
    </row>
    <row r="344" spans="1:20" s="190" customFormat="1" ht="18.75">
      <c r="A344" s="1206"/>
      <c r="B344" s="1206"/>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6"/>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13">
    <mergeCell ref="O49:V49"/>
    <mergeCell ref="O50:V50"/>
    <mergeCell ref="O51:V51"/>
    <mergeCell ref="O52:V52"/>
    <mergeCell ref="O53:V53"/>
    <mergeCell ref="O54:V54"/>
    <mergeCell ref="O70:V70"/>
    <mergeCell ref="O71:V71"/>
    <mergeCell ref="O72:V72"/>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D196:D201"/>
    <mergeCell ref="E197:E200"/>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E9:E13"/>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BT91:BT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68:V68"/>
    <mergeCell ref="O69:V6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T131:T132"/>
    <mergeCell ref="O148:V148"/>
    <mergeCell ref="T149:T150"/>
    <mergeCell ref="R149:R150"/>
    <mergeCell ref="U149:U150"/>
    <mergeCell ref="O146:V146"/>
    <mergeCell ref="O128:V128"/>
    <mergeCell ref="O130:V130"/>
    <mergeCell ref="W149:W151"/>
    <mergeCell ref="O165:V165"/>
    <mergeCell ref="O166:V166"/>
    <mergeCell ref="AO91:AO92"/>
    <mergeCell ref="AP91:AP92"/>
    <mergeCell ref="AF91:AF92"/>
    <mergeCell ref="AG91:AG92"/>
    <mergeCell ref="AH91:AH92"/>
    <mergeCell ref="AI91:AI92"/>
    <mergeCell ref="Y91:Y92"/>
    <mergeCell ref="Z91:Z92"/>
    <mergeCell ref="AA91:AA92"/>
    <mergeCell ref="AB91:AB92"/>
    <mergeCell ref="BO91:BO92"/>
    <mergeCell ref="BP91:BP92"/>
    <mergeCell ref="BQ91:BQ92"/>
    <mergeCell ref="BR91:BR92"/>
    <mergeCell ref="O85:BS85"/>
    <mergeCell ref="O86:BS86"/>
    <mergeCell ref="O87:BS87"/>
    <mergeCell ref="O88:BS88"/>
    <mergeCell ref="O89:BS89"/>
    <mergeCell ref="O90:BS90"/>
    <mergeCell ref="BH91:BH92"/>
    <mergeCell ref="BI91:BI92"/>
    <mergeCell ref="BJ91:BJ92"/>
    <mergeCell ref="BK91:BK92"/>
    <mergeCell ref="BA91:BA92"/>
    <mergeCell ref="BB91:BB92"/>
    <mergeCell ref="BC91:BC92"/>
    <mergeCell ref="BD91:BD92"/>
    <mergeCell ref="AT91:AT92"/>
    <mergeCell ref="AU91:AU92"/>
    <mergeCell ref="AV91:AV92"/>
    <mergeCell ref="AW91:AW92"/>
    <mergeCell ref="AM91:AM92"/>
    <mergeCell ref="AN91:AN9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YB85:WYB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P85:LP91 VL85:VL91 AFH85:AFH91 APD85:APD91 AYZ85:AYZ91 BIV85:BIV91 BSR85:BSR91 CCN85:CCN91 CMJ85:CMJ91 CWF85:CWF91 DGB85:DGB91 DPX85:DPX91 DZT85:DZT91 EJP85:EJP91 ETL85:ETL91 FDH85:FDH91 FND85:FND91 FWZ85:FWZ91 GGV85:GGV91 GQR85:GQR91 HAN85:HAN91 HKJ85:HKJ91 HUF85:HUF91 IEB85:IEB91 INX85:INX91 IXT85:IXT91 JHP85:JHP91 JRL85:JRL91 KBH85:KBH91 KLD85:KLD91 KUZ85:KUZ91 LEV85:LEV91 LOR85:LOR91 LYN85:LYN91 MIJ85:MIJ91 MSF85:MSF91 NCB85:NCB91 NLX85:NLX91 NVT85:NVT91 OFP85:OFP91 OPL85:OPL91 OZH85:OZH91 PJD85:PJD91 PSZ85:PSZ91 QCV85:QCV91 QMR85:QMR91 QWN85:QWN91 RGJ85:RGJ91 RQF85:RQF91 SAB85:SAB91 SJX85:SJX91 STT85:STT91 TDP85:TDP91 TNL85:TNL91 TXH85:TXH91 UHD85:UHD91 UQZ85:UQZ91 VAV85:VAV91 VKR85:VKR91 VUN85:VUN91 WEJ85:WEJ91 WOF85:WOF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BE91 BL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OD91:WOD92 WMG149 WWC37 WMG73 WWC73 WMG131 WXZ91:WXZ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LL91:LL92 VH91:VH92 AFD91:AFD92 AOZ91:AOZ92 AYV91:AYV92 BIR91:BIR92 BSN91:BSN92 CCJ91:CCJ92 CMF91:CMF92 CWB91:CWB92 DFX91:DFX92 DPT91:DPT92 DZP91:DZP92 EJL91:EJL92 ETH91:ETH92 FDD91:FDD92 FMZ91:FMZ92 FWV91:FWV92 GGR91:GGR92 GQN91:GQN92 HAJ91:HAJ92 HKF91:HKF92 HUB91:HUB92 IDX91:IDX92 INT91:INT92 IXP91:IXP92 JHL91:JHL92 JRH91:JRH92 KBD91:KBD92 KKZ91:KKZ92 KUV91:KUV92 LER91:LER92 LON91:LON92 LYJ91:LYJ92 MIF91:MIF92 MSB91:MSB92 NBX91:NBX92 NLT91:NLT92 NVP91:NVP92 OFL91:OFL92 OPH91:OPH92 OZD91:OZD92 PIZ91:PIZ92 PSV91:PSV92 QCR91:QCR92 QMN91:QMN92 QWJ91:QWJ92 RGF91:RGF92 RQB91:RQB92 RZX91:RZX92 SJT91:SJT92 STP91:STP92 TDL91:TDL92 TNH91:TNH92 TXD91:TXD92 UGZ91:UGZ92 UQV91:UQV92 VAR91:VAR92 VKN91:VKN92 VUJ91:VUJ92 WEF91:WEF92 WOB91:WOB92 WXX91:WXX92 LN91:LN92 VJ91:VJ92 AFF91:AFF92 APB91:APB92 AYX91:AYX92 BIT91:BIT92 BSP91:BSP92 CCL91:CCL92 CMH91:CMH92 CWD91:CWD92 DFZ91:DFZ92 DPV91:DPV92 DZR91:DZR92 EJN91:EJN92 ETJ91:ETJ92 FDF91:FDF92 FNB91:FNB92 FWX91:FWX92 GGT91:GGT92 GQP91:GQP92 HAL91:HAL92 HKH91:HKH92 HUD91:HUD92 IDZ91:IDZ92 INV91:INV92 IXR91:IXR92 JHN91:JHN92 JRJ91:JRJ92 KBF91:KBF92 KLB91:KLB92 KUX91:KUX92 LET91:LET92 LOP91:LOP92 LYL91:LYL92 MIH91:MIH92 MSD91:MSD92 NBZ91:NBZ92 NLV91:NLV92 NVR91:NVR92 OFN91:OFN92 OPJ91:OPJ92 OZF91:OZF92 PJB91:PJB92 PSX91:PSX92 QCT91:QCT92 QMP91:QMP92 QWL91:QWL92 RGH91:RGH92 RQD91:RQD92 RZZ91:RZZ92 SJV91:SJV92 STR91:STR92 TDN91:TDN92 TNJ91:TNJ92 TXF91:TXF92 UHB91:UHB92 UQX91:UQX92 VAT91:VAT92 VKP91:VKP92 VUL91:VUL92 WEH91:WEH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BI91:BI92 BK91:BK92 BP91:BP92 BR91:BR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OA91:WOA92 WXW91:WXW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LM91:LM92 VI91:VI92 AFE91:AFE92 APA91:APA92 AYW91:AYW92 BIS91:BIS92 BSO91:BSO92 CCK91:CCK92 CMG91:CMG92 CWC91:CWC92 DFY91:DFY92 DPU91:DPU92 DZQ91:DZQ92 EJM91:EJM92 ETI91:ETI92 FDE91:FDE92 FNA91:FNA92 FWW91:FWW92 GGS91:GGS92 GQO91:GQO92 HAK91:HAK92 HKG91:HKG92 HUC91:HUC92 IDY91:IDY92 INU91:INU92 IXQ91:IXQ92 JHM91:JHM92 JRI91:JRI92 KBE91:KBE92 KLA91:KLA92 KUW91:KUW92 LES91:LES92 LOO91:LOO92 LYK91:LYK92 MIG91:MIG92 MSC91:MSC92 NBY91:NBY92 NLU91:NLU92 NVQ91:NVQ92 OFM91:OFM92 OPI91:OPI92 OZE91:OZE92 PJA91:PJA92 PSW91:PSW92 QCS91:QCS92 QMO91:QMO92 QWK91:QWK92 RGG91:RGG92 RQC91:RQC92 RZY91:RZY92 SJU91:SJU92 STQ91:STQ92 TDM91:TDM92 TNI91:TNI92 TXE91:TXE92 UHA91:UHA92 UQW91:UQW92 VAS91:VAS92 VKO91:VKO92 VUK91:VUK92 WEG91:WEG92 WOC91:WOC92 WXY91:WXY92 R91:R92 LK91:LK92 VG91:VG92 AFC91:AFC92 AOY91:AOY92 AYU91:AYU92 BIQ91:BIQ92 BSM91:BSM92 CCI91:CCI92 CME91:CME92 CWA91:CWA92 DFW91:DFW92 DPS91:DPS92 DZO91:DZO92 EJK91:EJK92 ETG91:ETG92 FDC91:FDC92 FMY91:FMY92 FWU91:FWU92 GGQ91:GGQ92 GQM91:GQM92 HAI91:HAI92 HKE91:HKE92 HUA91:HUA92 IDW91:IDW92 INS91:INS92 IXO91:IXO92 JHK91:JHK92 JRG91:JRG92 KBC91:KBC92 KKY91:KKY92 KUU91:KUU92 LEQ91:LEQ92 LOM91:LOM92 LYI91:LYI92 MIE91:MIE92 MSA91:MSA92 NBW91:NBW92 NLS91:NLS92 NVO91:NVO92 OFK91:OFK92 OPG91:OPG92 OZC91:OZC92 PIY91:PIY92 PSU91:PSU92 QCQ91:QCQ92 QMM91:QMM92 QWI91:QWI92 RGE91:RGE92 RQA91:RQA92 RZW91:RZW92 SJS91:SJS92 STO91:STO92 TDK91:TDK92 TNG91:TNG92 TXC91:TXC92 UGY91:UGY92 UQU91:UQU92 VAQ91:VAQ92 VKM91:VKM92 VUI91:VUI92 WEE91:WEE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BJ91:BJ92 BH91:BH92 BQ91:BQ92 BO91:BO92"/>
    <dataValidation allowBlank="1" promptTitle="checkPeriodRange" sqref="WWD109:WWD110 WVY38 WVY74 WVY132 WXV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LJ92 VF92 AFB92 AOX92 AYT92 BIP92 BSL92 CCH92 CMD92 CVZ92 DFV92 DPR92 DZN92 EJJ92 ETF92 FDB92 FMX92 FWT92 GGP92 GQL92 HAH92 HKD92 HTZ92 IDV92 INR92 IXN92 JHJ92 JRF92 KBB92 KKX92 KUT92 LEP92 LOL92 LYH92 MID92 MRZ92 NBV92 NLR92 NVN92 OFJ92 OPF92 OZB92 PIX92 PST92 QCP92 QML92 QWH92 RGD92 RPZ92 RZV92 SJR92 STN92 TDJ92 TNF92 TXB92 UGX92 UQT92 VAP92 VKL92 VUH92 WED92 WNZ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BG92 BN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XT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LH90 VD90 AEZ90 AOV90 AYR90 BIN90 BSJ90 CCF90 CMB90 CVX90 DFT90 DPP90 DZL90 EJH90 ETD90 FCZ90 FMV90 FWR90 GGN90 GQJ90 HAF90 HKB90 HTX90 IDT90 INP90 IXL90 JHH90 JRD90 KAZ90 KKV90 KUR90 LEN90 LOJ90 LYF90 MIB90 MRX90 NBT90 NLP90 NVL90 OFH90 OPD90 OYZ90 PIV90 PSR90 QCN90 QMJ90 QWF90 RGB90 RPX90 RZT90 SJP90 STL90 TDH90 TND90 TWZ90 UGV90 UQR90 VAN90 VKJ90 VUF90 WEB90 WNX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XR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LF91 VB91 AEX91 AOT91 AYP91 BIL91 BSH91 CCD91 CLZ91 CVV91 DFR91 DPN91 DZJ91 EJF91 ETB91 FCX91 FMT91 FWP91 GGL91 GQH91 HAD91 HJZ91 HTV91 IDR91 INN91 IXJ91 JHF91 JRB91 KAX91 KKT91 KUP91 LEL91 LOH91 LYD91 MHZ91 MRV91 NBR91 NLN91 NVJ91 OFF91 OPB91 OYX91 PIT91 PSP91 QCL91 QMH91 QWD91 RFZ91 RPV91 RZR91 SJN91 STJ91 TDF91 TNB91 TWX91 UGT91 UQP91 VAL91 VKH91 VUD91 WDZ91 WNV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XQ94:WYB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E94:LP95 VA94:VL95 AEW94:AFH95 AOS94:APD95 AYO94:AYZ95 BIK94:BIV95 BSG94:BSR95 CCC94:CCN95 CLY94:CMJ95 CVU94:CWF95 DFQ94:DGB95 DPM94:DPX95 DZI94:DZT95 EJE94:EJP95 ETA94:ETL95 FCW94:FDH95 FMS94:FND95 FWO94:FWZ95 GGK94:GGV95 GQG94:GQR95 HAC94:HAN95 HJY94:HKJ95 HTU94:HUF95 IDQ94:IEB95 INM94:INX95 IXI94:IXT95 JHE94:JHP95 JRA94:JRL95 KAW94:KBH95 KKS94:KLD95 KUO94:KUZ95 LEK94:LEV95 LOG94:LOR95 LYC94:LYN95 MHY94:MIJ95 MRU94:MSF95 NBQ94:NCB95 NLM94:NLX95 NVI94:NVT95 OFE94:OFP95 OPA94:OPL95 OYW94:OZH95 PIS94:PJD95 PSO94:PSZ95 QCK94:QCV95 QMG94:QMR95 QWC94:QWN95 RFY94:RGJ95 RPU94:RQF95 RZQ94:SAB95 SJM94:SJX95 STI94:STT95 TDE94:TDP95 TNA94:TNL95 TWW94:TXH95 UGS94:UHD95 UQO94:UQZ95 VAK94:VAV95 VKG94:VKR95 VUC94:VUN95 WDY94:WEJ95 WNU94:WOF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LE93:LP93 VA93:VL93 AEW93:AFH93 AOS93:APD93 AYO93:AYZ93 BIK93:BIV93 BSG93:BSR93 CCC93:CCN93 CLY93:CMJ93 CVU93:CWF93 DFQ93:DGB93 DPM93:DPX93 DZI93:DZT93 EJE93:EJP93 ETA93:ETL93 FCW93:FDH93 FMS93:FND93 FWO93:FWZ93 GGK93:GGV93 GQG93:GQR93 HAC93:HAN93 HJY93:HKJ93 HTU93:HUF93 IDQ93:IEB93 INM93:INX93 IXI93:IXT93 JHE93:JHP93 JRA93:JRL93 KAW93:KBH93 KKS93:KLD93 KUO93:KUZ93 LEK93:LEV93 LOG93:LOR93 LYC93:LYN93 MHY93:MIJ93 MRU93:MSF93 NBQ93:NCB93 NLM93:NLX93 NVI93:NVT93 OFE93:OFP93 OPA93:OPL93 OYW93:OZH93 PIS93:PJD93 PSO93:PSZ93 QCK93:QCV93 QMG93:QMR93 QWC93:QWN93 RFY93:RGJ93 RPU93:RQF93 RZQ93:SAB93 SJM93:SJX93 STI93:STT93 TDE93:TDP93 TNA93:TNL93 TWW93:TXH93 UGS93:UHD93 UQO93:UQZ93 VAK93:VAV93 VKG93:VKR93 VUC93:VUN93 WDY93:WEJ93 WNU93:WOF93 WXQ93:WYB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Q96:WYB98 WVT99:WWE100 WNU96:WOF98 WLX99:WMI100 WDY96:WEJ98 WCB99:WCM100 VUC96:VUN98 VSF99:VSQ100 VKG96:VKR98 VIJ99:VIU100 VAK96:VAV98 UYN99:UYY100 UQO96:UQZ98 UOR99:UPC100 UGS96:UHD98 UEV99:UFG100 TWW96:TXH98 TUZ99:TVK100 TNA96:TNL98 TLD99:TLO100 TDE96:TDP98 TBH99:TBS100 STI96:STT98 SRL99:SRW100 SJM96:SJX98 SHP99:SIA100 RZQ96:SAB98 RXT99:RYE100 RPU96:RQF98 RNX99:ROI100 RFY96:RGJ98 REB99:REM100 QWC96:QWN98 QUF99:QUQ100 QMG96:QMR98 QKJ99:QKU100 QCK96:QCV98 QAN99:QAY100 PSO96:PSZ98 PQR99:PRC100 PIS96:PJD98 PGV99:PHG100 OYW96:OZH98 OWZ99:OXK100 OPA96:OPL98 OND99:ONO100 OFE96:OFP98 ODH99:ODS100 NVI96:NVT98 NTL99:NTW100 NLM96:NLX98 NJP99:NKA100 NBQ96:NCB98 MZT99:NAE100 MRU96:MSF98 MPX99:MQI100 MHY96:MIJ98 MGB99:MGM100 LYC96:LYN98 LWF99:LWQ100 LOG96:LOR98 LMJ99:LMU100 LEK96:LEV98 LCN99:LCY100 KUO96:KUZ98 KSR99:KTC100 KKS96:KLD98 KIV99:KJG100 KAW96:KBH98 JYZ99:JZK100 JRA96:JRL98 JPD99:JPO100 JHE96:JHP98 JFH99:JFS100 IXI96:IXT98 IVL99:IVW100 INM96:INX98 ILP99:IMA100 IDQ96:IEB98 IBT99:ICE100 HTU96:HUF98 HRX99:HSI100 HJY96:HKJ98 HIB99:HIM100 HAC96:HAN98 GYF99:GYQ100 GQG96:GQR98 GOJ99:GOU100 GGK96:GGV98 GEN99:GEY100 FWO96:FWZ98 FUR99:FVC100 FMS96:FND98 FKV99:FLG100 FCW96:FDH98 FAZ99:FBK100 ETA96:ETL98 ERD99:ERO100 EJE96:EJP98 EHH99:EHS100 DZI96:DZT98 DXL99:DXW100 DPM96:DPX98 DNP99:DOA100 DFQ96:DGB98 DDT99:DEE100 CVU96:CWF98 CTX99:CUI100 CLY96:CMJ98 CKB99:CKM100 CCC96:CCN98 CAF99:CAQ100 BSG96:BSR98 BQJ99:BQU100 BIK96:BIV98 BGN99:BGY100 AYO96:AYZ98 AWR99:AXC100 AOS96:APD98 AMV99:ANG100 AEW96:AFH98 ACZ99:ADK100 VA96:VL98 TD99:TO100 LE96:LP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8" t="s">
        <v>581</v>
      </c>
      <c r="BA1" s="1328"/>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718</v>
      </c>
      <c r="AC2" s="44" t="s">
        <v>310</v>
      </c>
      <c r="AD2" s="209" t="s">
        <v>310</v>
      </c>
      <c r="AF2" s="45" t="s">
        <v>36</v>
      </c>
      <c r="AH2" s="143" t="s">
        <v>342</v>
      </c>
      <c r="AI2" s="143" t="s">
        <v>342</v>
      </c>
      <c r="AK2" s="143" t="s">
        <v>346</v>
      </c>
      <c r="AM2" s="143" t="s">
        <v>356</v>
      </c>
      <c r="AP2" s="1119" t="s">
        <v>612</v>
      </c>
      <c r="AQ2" s="1033" t="s">
        <v>614</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c r="AC3" s="44" t="s">
        <v>311</v>
      </c>
      <c r="AD3" s="209" t="s">
        <v>311</v>
      </c>
      <c r="AF3" s="45" t="s">
        <v>37</v>
      </c>
      <c r="AH3" s="143" t="s">
        <v>365</v>
      </c>
      <c r="AI3" s="143" t="s">
        <v>344</v>
      </c>
      <c r="AK3" s="143" t="s">
        <v>347</v>
      </c>
      <c r="AM3" s="143" t="s">
        <v>357</v>
      </c>
      <c r="AP3" s="1119" t="s">
        <v>771</v>
      </c>
      <c r="AQ3" s="1033" t="s">
        <v>761</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1682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19" t="s">
        <v>770</v>
      </c>
      <c r="AQ4" s="1033" t="s">
        <v>615</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19" t="s">
        <v>613</v>
      </c>
      <c r="AQ5" s="1033" t="s">
        <v>616</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19" t="s">
        <v>614</v>
      </c>
      <c r="AQ6" s="1033" t="s">
        <v>619</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19" t="s">
        <v>761</v>
      </c>
      <c r="AQ7" s="1033" t="s">
        <v>618</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19" t="s">
        <v>615</v>
      </c>
      <c r="AQ8" s="1033" t="s">
        <v>617</v>
      </c>
      <c r="AU8" s="220" t="s">
        <v>383</v>
      </c>
      <c r="AW8" s="408" t="s">
        <v>556</v>
      </c>
      <c r="AX8" s="409" t="s">
        <v>556</v>
      </c>
      <c r="AZ8" s="146" t="s">
        <v>691</v>
      </c>
      <c r="BA8" s="179" t="s">
        <v>690</v>
      </c>
    </row>
    <row r="9" spans="1:55" ht="11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19" t="s">
        <v>616</v>
      </c>
      <c r="AQ9" s="1033" t="s">
        <v>612</v>
      </c>
      <c r="AW9" s="408" t="s">
        <v>557</v>
      </c>
      <c r="AX9" s="409"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19" t="s">
        <v>619</v>
      </c>
      <c r="AQ10" s="1033" t="s">
        <v>771</v>
      </c>
      <c r="AW10" s="408" t="s">
        <v>558</v>
      </c>
      <c r="AX10" s="409" t="s">
        <v>558</v>
      </c>
    </row>
    <row r="11" spans="1:55" ht="33.75">
      <c r="A11" s="6" t="s">
        <v>110</v>
      </c>
      <c r="B11" s="44">
        <v>2009</v>
      </c>
      <c r="E11" s="143" t="s">
        <v>195</v>
      </c>
      <c r="F11" s="147"/>
      <c r="I11" s="143" t="s">
        <v>209</v>
      </c>
      <c r="O11" s="526" t="s">
        <v>651</v>
      </c>
      <c r="V11" s="1038" t="s">
        <v>209</v>
      </c>
      <c r="W11" s="460"/>
      <c r="X11" s="459" t="s">
        <v>619</v>
      </c>
      <c r="Y11" s="751" t="s">
        <v>673</v>
      </c>
      <c r="Z11" s="208"/>
      <c r="AP11" s="1119" t="s">
        <v>618</v>
      </c>
      <c r="AQ11" s="740" t="s">
        <v>770</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19"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01.01.2019</v>
      </c>
      <c r="F29" s="274" t="str">
        <f>IF(periodEnd = "","", periodEnd)</f>
        <v>31.12.2023</v>
      </c>
      <c r="H29" s="275" t="s">
        <v>2360</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0"/>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1">
        <f>IF('Форма 4.7'!$F$19="",1,0)</f>
        <v>0</v>
      </c>
    </row>
    <row r="109" spans="1:1">
      <c r="A109" s="1101">
        <f>IF('Форма 4.7'!$E$19="",1,0)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IF('Форма 4.2.2 | Т-ТН'!$O$24="",1,0)</f>
        <v>0</v>
      </c>
    </row>
    <row r="118" spans="1:1">
      <c r="A118" s="1101">
        <f>IF('Форма 4.2.2 | Т-ТН'!$Y$24="",1,0)</f>
        <v>0</v>
      </c>
    </row>
    <row r="119" spans="1:1">
      <c r="A119" s="1101">
        <f>IF('Форма 4.2.2 | Т-ТН'!$AA$24="",1,0)</f>
        <v>0</v>
      </c>
    </row>
    <row r="120" spans="1:1">
      <c r="A120" s="1101">
        <f>IF('Форма 4.2.2 | Т-ТН'!$V$24="",1,0)</f>
        <v>0</v>
      </c>
    </row>
    <row r="121" spans="1:1">
      <c r="A121" s="1101">
        <f>IF('Форма 4.2.2 | Т-ТН'!$Z$24="",1,0)</f>
        <v>0</v>
      </c>
    </row>
    <row r="122" spans="1:1">
      <c r="A122" s="1101">
        <f>IF('Форма 4.2.2 | Т-ТН'!$AB$24="",1,0)</f>
        <v>0</v>
      </c>
    </row>
    <row r="123" spans="1:1">
      <c r="A123" s="1101">
        <f>IF('Форма 4.2.2 | Т-ТН'!$AF$24="",1,0)</f>
        <v>0</v>
      </c>
    </row>
    <row r="124" spans="1:1">
      <c r="A124" s="1101">
        <f>IF('Форма 4.2.2 | Т-ТН'!$AH$24="",1,0)</f>
        <v>0</v>
      </c>
    </row>
    <row r="125" spans="1:1">
      <c r="A125" s="1101">
        <f>IF('Форма 4.2.2 | Т-ТН'!$AC$24="",1,0)</f>
        <v>0</v>
      </c>
    </row>
    <row r="126" spans="1:1">
      <c r="A126" s="1101">
        <f>IF('Форма 4.2.2 | Т-ТН'!$AG$24="",1,0)</f>
        <v>0</v>
      </c>
    </row>
    <row r="127" spans="1:1">
      <c r="A127" s="1101">
        <f>IF('Форма 4.2.2 | Т-ТН'!$AI$24="",1,0)</f>
        <v>0</v>
      </c>
    </row>
    <row r="128" spans="1:1">
      <c r="A128" s="1101">
        <f>IF('Форма 4.2.2 | Т-ТН'!$AM$24="",1,0)</f>
        <v>0</v>
      </c>
    </row>
    <row r="129" spans="1:1">
      <c r="A129" s="1101">
        <f>IF('Форма 4.2.2 | Т-ТН'!$AO$24="",1,0)</f>
        <v>0</v>
      </c>
    </row>
    <row r="130" spans="1:1">
      <c r="A130" s="1101">
        <f>IF('Форма 4.2.2 | Т-ТН'!$AJ$24="",1,0)</f>
        <v>0</v>
      </c>
    </row>
    <row r="131" spans="1:1">
      <c r="A131" s="1101">
        <f>IF('Форма 4.2.2 | Т-ТН'!$AN$24="",1,0)</f>
        <v>0</v>
      </c>
    </row>
    <row r="132" spans="1:1">
      <c r="A132" s="1101">
        <f>IF('Форма 4.2.2 | Т-ТН'!$AP$24="",1,0)</f>
        <v>0</v>
      </c>
    </row>
    <row r="133" spans="1:1">
      <c r="A133" s="1101">
        <f>IF('Форма 4.2.2 | Т-ТН'!$AT$24="",1,0)</f>
        <v>0</v>
      </c>
    </row>
    <row r="134" spans="1:1">
      <c r="A134" s="1101">
        <f>IF('Форма 4.2.2 | Т-ТН'!$AV$24="",1,0)</f>
        <v>0</v>
      </c>
    </row>
    <row r="135" spans="1:1">
      <c r="A135" s="1101">
        <f>IF('Форма 4.2.2 | Т-ТН'!$AQ$24="",1,0)</f>
        <v>0</v>
      </c>
    </row>
    <row r="136" spans="1:1">
      <c r="A136" s="1101">
        <f>IF('Форма 4.2.2 | Т-ТН'!$AU$24="",1,0)</f>
        <v>0</v>
      </c>
    </row>
    <row r="137" spans="1:1">
      <c r="A137" s="1101">
        <f>IF('Форма 4.2.2 | Т-ТН'!$AW$24="",1,0)</f>
        <v>0</v>
      </c>
    </row>
    <row r="138" spans="1:1">
      <c r="A138" s="1101">
        <f>IF('Форма 4.2.2 | Т-ТН'!$BA$24="",1,0)</f>
        <v>0</v>
      </c>
    </row>
    <row r="139" spans="1:1">
      <c r="A139" s="1101">
        <f>IF('Форма 4.2.2 | Т-ТН'!$BC$24="",1,0)</f>
        <v>0</v>
      </c>
    </row>
    <row r="140" spans="1:1">
      <c r="A140" s="1101">
        <f>IF('Форма 4.2.2 | Т-ТН'!$AX$24="",1,0)</f>
        <v>0</v>
      </c>
    </row>
    <row r="141" spans="1:1">
      <c r="A141" s="1101">
        <f>IF('Форма 4.2.2 | Т-ТН'!$BB$24="",1,0)</f>
        <v>0</v>
      </c>
    </row>
    <row r="142" spans="1:1">
      <c r="A142" s="1101">
        <f>IF('Форма 4.2.2 | Т-ТН'!$BD$24="",1,0)</f>
        <v>0</v>
      </c>
    </row>
    <row r="143" spans="1:1">
      <c r="A143" s="1101">
        <f>IF('Форма 4.2.2 | Т-ТН'!$BH$24="",1,0)</f>
        <v>0</v>
      </c>
    </row>
    <row r="144" spans="1:1">
      <c r="A144" s="1101">
        <f>IF('Форма 4.2.2 | Т-ТН'!$BJ$24="",1,0)</f>
        <v>0</v>
      </c>
    </row>
    <row r="145" spans="1:1">
      <c r="A145" s="1101">
        <f>IF('Форма 4.2.2 | Т-ТН'!$BE$24="",1,0)</f>
        <v>0</v>
      </c>
    </row>
    <row r="146" spans="1:1">
      <c r="A146" s="1101">
        <f>IF('Форма 4.2.2 | Т-ТН'!$BI$24="",1,0)</f>
        <v>0</v>
      </c>
    </row>
    <row r="147" spans="1:1">
      <c r="A147" s="1101">
        <f>IF('Форма 4.2.2 | Т-ТН'!$BK$24="",1,0)</f>
        <v>0</v>
      </c>
    </row>
    <row r="148" spans="1:1">
      <c r="A148" s="1101">
        <f>IF('Форма 4.2.2 | Т-ТН'!$BO$24="",1,0)</f>
        <v>0</v>
      </c>
    </row>
    <row r="149" spans="1:1">
      <c r="A149" s="1101">
        <f>IF('Форма 4.2.2 | Т-ТН'!$BQ$24="",1,0)</f>
        <v>0</v>
      </c>
    </row>
    <row r="150" spans="1:1">
      <c r="A150" s="1101">
        <f>IF('Форма 4.2.2 | Т-ТН'!$BL$24="",1,0)</f>
        <v>0</v>
      </c>
    </row>
    <row r="151" spans="1:1">
      <c r="A151" s="1101">
        <f>IF('Форма 4.2.2 | Т-ТН'!$BP$24="",1,0)</f>
        <v>0</v>
      </c>
    </row>
    <row r="152" spans="1:1">
      <c r="A152" s="1101">
        <f>IF('Форма 4.2.2 | Т-ТН'!$BR$24="",1,0)</f>
        <v>0</v>
      </c>
    </row>
    <row r="153" spans="1:1">
      <c r="A153" s="1101">
        <f>IF('Форма 4.7'!$E$13="",1,0)</f>
        <v>0</v>
      </c>
    </row>
    <row r="154" spans="1:1">
      <c r="A154" s="1101">
        <f>IF('Форма 4.7'!$F$13="",1,0)</f>
        <v>0</v>
      </c>
    </row>
    <row r="155" spans="1:1">
      <c r="A155" s="1101">
        <f>IF('Форма 4.7'!$E$14="",1,0)</f>
        <v>0</v>
      </c>
    </row>
    <row r="156" spans="1:1">
      <c r="A156" s="1101">
        <f>IF('Форма 4.7'!$F$14="",1,0)</f>
        <v>0</v>
      </c>
    </row>
    <row r="157" spans="1:1">
      <c r="A157" s="1101">
        <f>IF('Форма 4.7'!$E$15="",1,0)</f>
        <v>0</v>
      </c>
    </row>
    <row r="158" spans="1:1">
      <c r="A158" s="1101">
        <f>IF('Форма 4.7'!$F$15="",1,0)</f>
        <v>0</v>
      </c>
    </row>
    <row r="159" spans="1:1">
      <c r="A159" s="1101">
        <f>IF('Форма 4.7'!$E$16="",1,0)</f>
        <v>0</v>
      </c>
    </row>
    <row r="160" spans="1:1">
      <c r="A160" s="1101">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9"/>
  </cols>
  <sheetData>
    <row r="1" spans="1:3">
      <c r="A1" s="1119" t="s">
        <v>512</v>
      </c>
      <c r="B1" s="1119" t="s">
        <v>513</v>
      </c>
      <c r="C1" s="1119" t="s">
        <v>67</v>
      </c>
    </row>
    <row r="2" spans="1:3">
      <c r="A2" s="1119">
        <v>4189678</v>
      </c>
      <c r="B2" s="1119" t="s">
        <v>1670</v>
      </c>
      <c r="C2" s="1119" t="s">
        <v>1671</v>
      </c>
    </row>
    <row r="3" spans="1:3">
      <c r="A3" s="1119">
        <v>4190415</v>
      </c>
      <c r="B3" s="1119" t="s">
        <v>1672</v>
      </c>
      <c r="C3" s="1119" t="s">
        <v>1671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2317</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331</v>
      </c>
    </row>
    <row r="2" spans="1:2">
      <c r="A2" s="1119">
        <v>4213775</v>
      </c>
      <c r="B2" s="1119" t="s">
        <v>612</v>
      </c>
    </row>
    <row r="3" spans="1:2">
      <c r="A3" s="1119">
        <v>4213784</v>
      </c>
      <c r="B3" s="1119" t="s">
        <v>771</v>
      </c>
    </row>
    <row r="4" spans="1:2">
      <c r="A4" s="1119">
        <v>4213781</v>
      </c>
      <c r="B4" s="1119" t="s">
        <v>770</v>
      </c>
    </row>
    <row r="5" spans="1:2">
      <c r="A5" s="1119">
        <v>4213776</v>
      </c>
      <c r="B5" s="1119" t="s">
        <v>613</v>
      </c>
    </row>
    <row r="6" spans="1:2">
      <c r="A6" s="1119">
        <v>4213777</v>
      </c>
      <c r="B6" s="1119" t="s">
        <v>614</v>
      </c>
    </row>
    <row r="7" spans="1:2">
      <c r="A7" s="1119">
        <v>4238670</v>
      </c>
      <c r="B7" s="1119" t="s">
        <v>761</v>
      </c>
    </row>
    <row r="8" spans="1:2">
      <c r="A8" s="1119">
        <v>4213778</v>
      </c>
      <c r="B8" s="1119" t="s">
        <v>615</v>
      </c>
    </row>
    <row r="9" spans="1:2">
      <c r="A9" s="1119">
        <v>4213780</v>
      </c>
      <c r="B9" s="1119" t="s">
        <v>616</v>
      </c>
    </row>
    <row r="10" spans="1:2">
      <c r="A10" s="1119">
        <v>4213779</v>
      </c>
      <c r="B10" s="1119" t="s">
        <v>619</v>
      </c>
    </row>
    <row r="11" spans="1:2">
      <c r="A11" s="1119">
        <v>4213783</v>
      </c>
      <c r="B11" s="1119" t="s">
        <v>618</v>
      </c>
    </row>
    <row r="12" spans="1:2">
      <c r="A12" s="1119">
        <v>4213782</v>
      </c>
      <c r="B12" s="111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I36" sqref="I3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8" t="s">
        <v>769</v>
      </c>
      <c r="F5" s="1149"/>
      <c r="G5" s="433"/>
      <c r="J5" s="308"/>
    </row>
    <row r="6" spans="1:12" s="370" customFormat="1" ht="6">
      <c r="A6" s="364"/>
      <c r="B6" s="365"/>
      <c r="C6" s="366"/>
      <c r="D6" s="367"/>
      <c r="E6" s="372"/>
      <c r="F6" s="373"/>
      <c r="G6" s="374"/>
      <c r="I6" s="371"/>
    </row>
    <row r="7" spans="1:12" ht="27">
      <c r="D7" s="24"/>
      <c r="E7" s="25" t="s">
        <v>52</v>
      </c>
      <c r="F7" s="327" t="s">
        <v>150</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20" t="s">
        <v>2300</v>
      </c>
      <c r="G11" s="379"/>
    </row>
    <row r="12" spans="1:12" ht="27">
      <c r="D12" s="24"/>
      <c r="E12" s="81" t="s">
        <v>473</v>
      </c>
      <c r="F12" s="1120" t="s">
        <v>2301</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2302</v>
      </c>
      <c r="G15" s="381"/>
    </row>
    <row r="16" spans="1:12" ht="27">
      <c r="D16" s="24"/>
      <c r="E16" s="81" t="s">
        <v>599</v>
      </c>
      <c r="F16" s="329" t="s">
        <v>2303</v>
      </c>
      <c r="G16" s="381"/>
    </row>
    <row r="17" spans="1:9" ht="19.5">
      <c r="D17" s="24"/>
      <c r="E17" s="25"/>
      <c r="F17" s="443" t="s">
        <v>607</v>
      </c>
      <c r="G17" s="21"/>
    </row>
    <row r="18" spans="1:9" ht="27">
      <c r="D18" s="24"/>
      <c r="E18" s="81" t="s">
        <v>502</v>
      </c>
      <c r="F18" s="328" t="s">
        <v>2304</v>
      </c>
      <c r="G18" s="381"/>
    </row>
    <row r="19" spans="1:9" ht="27">
      <c r="D19" s="24"/>
      <c r="E19" s="81" t="s">
        <v>596</v>
      </c>
      <c r="F19" s="329" t="s">
        <v>2306</v>
      </c>
      <c r="G19" s="381"/>
    </row>
    <row r="20" spans="1:9" ht="27">
      <c r="D20" s="24"/>
      <c r="E20" s="81" t="s">
        <v>595</v>
      </c>
      <c r="F20" s="328" t="s">
        <v>2307</v>
      </c>
      <c r="G20" s="381"/>
    </row>
    <row r="21" spans="1:9" ht="27">
      <c r="D21" s="24"/>
      <c r="E21" s="81" t="s">
        <v>501</v>
      </c>
      <c r="F21" s="328" t="s">
        <v>2305</v>
      </c>
      <c r="G21" s="381"/>
    </row>
    <row r="22" spans="1:9" ht="19.5">
      <c r="D22" s="24"/>
      <c r="E22" s="25"/>
      <c r="F22" s="443" t="s">
        <v>608</v>
      </c>
      <c r="G22" s="21"/>
    </row>
    <row r="23" spans="1:9" ht="27">
      <c r="D23" s="24"/>
      <c r="E23" s="81" t="s">
        <v>611</v>
      </c>
      <c r="F23" s="328" t="s">
        <v>2304</v>
      </c>
      <c r="G23" s="381"/>
    </row>
    <row r="24" spans="1:9" ht="27">
      <c r="D24" s="24"/>
      <c r="E24" s="81" t="s">
        <v>610</v>
      </c>
      <c r="F24" s="329" t="s">
        <v>2308</v>
      </c>
      <c r="G24" s="381"/>
    </row>
    <row r="25" spans="1:9" ht="27">
      <c r="D25" s="24"/>
      <c r="E25" s="81" t="s">
        <v>609</v>
      </c>
      <c r="F25" s="328" t="s">
        <v>2309</v>
      </c>
      <c r="G25" s="381"/>
    </row>
    <row r="26" spans="1:9" ht="27">
      <c r="D26" s="24"/>
      <c r="E26" s="81" t="s">
        <v>501</v>
      </c>
      <c r="F26" s="328" t="s">
        <v>2305</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2017</v>
      </c>
      <c r="G29" s="380"/>
    </row>
    <row r="30" spans="1:9" ht="27" hidden="1">
      <c r="C30" s="28"/>
      <c r="D30" s="29"/>
      <c r="E30" s="52" t="s">
        <v>203</v>
      </c>
      <c r="F30" s="331"/>
      <c r="G30" s="380"/>
    </row>
    <row r="31" spans="1:9" ht="27">
      <c r="C31" s="28"/>
      <c r="D31" s="29"/>
      <c r="E31" s="30" t="s">
        <v>53</v>
      </c>
      <c r="F31" s="330" t="s">
        <v>2018</v>
      </c>
      <c r="G31" s="380"/>
    </row>
    <row r="32" spans="1:9" ht="27">
      <c r="C32" s="28"/>
      <c r="D32" s="29"/>
      <c r="E32" s="30" t="s">
        <v>54</v>
      </c>
      <c r="F32" s="330" t="s">
        <v>2007</v>
      </c>
      <c r="G32" s="380"/>
      <c r="H32" s="31"/>
    </row>
    <row r="33" spans="1:9" s="370" customFormat="1" ht="6">
      <c r="A33" s="375"/>
      <c r="B33" s="365"/>
      <c r="C33" s="366"/>
      <c r="D33" s="376"/>
      <c r="E33" s="372"/>
      <c r="F33" s="377"/>
      <c r="G33" s="378"/>
      <c r="I33" s="371"/>
    </row>
    <row r="34" spans="1:9" ht="27">
      <c r="A34" s="199"/>
      <c r="D34" s="26"/>
      <c r="E34" s="797" t="s">
        <v>723</v>
      </c>
      <c r="F34" s="1121"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328" t="s">
        <v>2310</v>
      </c>
      <c r="G40" s="379"/>
    </row>
    <row r="41" spans="1:9" ht="27">
      <c r="A41" s="201"/>
      <c r="B41" s="92"/>
      <c r="D41" s="33"/>
      <c r="E41" s="41" t="s">
        <v>547</v>
      </c>
      <c r="F41" s="328" t="s">
        <v>2311</v>
      </c>
      <c r="G41" s="379"/>
    </row>
    <row r="42" spans="1:9" ht="19.5">
      <c r="D42" s="24"/>
      <c r="E42" s="25"/>
      <c r="F42" s="443" t="s">
        <v>578</v>
      </c>
      <c r="G42" s="21"/>
    </row>
    <row r="43" spans="1:9" ht="27">
      <c r="A43" s="201"/>
      <c r="D43" s="21"/>
      <c r="E43" s="441" t="s">
        <v>87</v>
      </c>
      <c r="F43" s="447" t="s">
        <v>2312</v>
      </c>
      <c r="G43" s="379"/>
    </row>
    <row r="44" spans="1:9" ht="27">
      <c r="A44" s="201"/>
      <c r="B44" s="92"/>
      <c r="D44" s="33"/>
      <c r="E44" s="441" t="s">
        <v>88</v>
      </c>
      <c r="F44" s="447" t="s">
        <v>2313</v>
      </c>
      <c r="G44" s="379"/>
    </row>
    <row r="45" spans="1:9" ht="27">
      <c r="A45" s="201"/>
      <c r="B45" s="92"/>
      <c r="D45" s="33"/>
      <c r="E45" s="441" t="s">
        <v>579</v>
      </c>
      <c r="F45" s="447" t="s">
        <v>2314</v>
      </c>
      <c r="G45" s="379"/>
    </row>
    <row r="46" spans="1:9" ht="27">
      <c r="D46" s="24"/>
      <c r="E46" s="442" t="s">
        <v>580</v>
      </c>
      <c r="F46" s="447" t="s">
        <v>2315</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332</v>
      </c>
    </row>
    <row r="2" spans="1:2">
      <c r="A2" s="1119">
        <v>4190064</v>
      </c>
      <c r="B2" s="1119" t="s">
        <v>1660</v>
      </c>
    </row>
    <row r="3" spans="1:2">
      <c r="A3" s="1119">
        <v>4190065</v>
      </c>
      <c r="B3" s="1119" t="s">
        <v>1661</v>
      </c>
    </row>
    <row r="4" spans="1:2">
      <c r="A4" s="1119">
        <v>4190066</v>
      </c>
      <c r="B4" s="1119" t="s">
        <v>1662</v>
      </c>
    </row>
    <row r="5" spans="1:2">
      <c r="A5" s="1119">
        <v>4190067</v>
      </c>
      <c r="B5" s="1119" t="s">
        <v>1663</v>
      </c>
    </row>
    <row r="6" spans="1:2">
      <c r="A6" s="1119">
        <v>4190068</v>
      </c>
      <c r="B6" s="1119" t="s">
        <v>1664</v>
      </c>
    </row>
    <row r="7" spans="1:2">
      <c r="A7" s="1119">
        <v>4190069</v>
      </c>
      <c r="B7" s="1119" t="s">
        <v>1665</v>
      </c>
    </row>
    <row r="8" spans="1:2">
      <c r="A8" s="1119">
        <v>4190070</v>
      </c>
      <c r="B8" s="1119" t="s">
        <v>1666</v>
      </c>
    </row>
    <row r="9" spans="1:2">
      <c r="A9" s="1119">
        <v>4190071</v>
      </c>
      <c r="B9" s="1119" t="s">
        <v>1667</v>
      </c>
    </row>
    <row r="10" spans="1:2">
      <c r="A10" s="1119">
        <v>4190072</v>
      </c>
      <c r="B10" s="1119" t="s">
        <v>1668</v>
      </c>
    </row>
    <row r="11" spans="1:2">
      <c r="A11" s="1119">
        <v>4190073</v>
      </c>
      <c r="B11" s="1119" t="s">
        <v>1669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1659</v>
      </c>
      <c r="B1" s="5" t="s">
        <v>1684</v>
      </c>
      <c r="C1" s="5" t="s">
        <v>1685</v>
      </c>
      <c r="D1" s="5" t="s">
        <v>1686</v>
      </c>
      <c r="E1" s="5" t="s">
        <v>1687</v>
      </c>
      <c r="F1" s="5" t="s">
        <v>1688</v>
      </c>
      <c r="G1" s="5" t="s">
        <v>1689</v>
      </c>
      <c r="H1" s="5" t="s">
        <v>1690</v>
      </c>
      <c r="I1" s="5" t="s">
        <v>1691</v>
      </c>
    </row>
    <row r="2" spans="1:10">
      <c r="A2" s="5">
        <v>1</v>
      </c>
      <c r="B2" s="5" t="s">
        <v>1692</v>
      </c>
      <c r="C2" s="5" t="s">
        <v>150</v>
      </c>
      <c r="D2" s="5" t="s">
        <v>1693</v>
      </c>
      <c r="E2" s="5" t="s">
        <v>1694</v>
      </c>
      <c r="F2" s="5" t="s">
        <v>1695</v>
      </c>
      <c r="G2" s="5" t="s">
        <v>1696</v>
      </c>
      <c r="J2" s="5" t="s">
        <v>2299</v>
      </c>
    </row>
    <row r="3" spans="1:10">
      <c r="A3" s="5">
        <v>2</v>
      </c>
      <c r="B3" s="5" t="s">
        <v>1692</v>
      </c>
      <c r="C3" s="5" t="s">
        <v>150</v>
      </c>
      <c r="D3" s="5" t="s">
        <v>1697</v>
      </c>
      <c r="E3" s="5" t="s">
        <v>1698</v>
      </c>
      <c r="F3" s="5" t="s">
        <v>1699</v>
      </c>
      <c r="G3" s="5" t="s">
        <v>1700</v>
      </c>
      <c r="J3" s="5" t="s">
        <v>2299</v>
      </c>
    </row>
    <row r="4" spans="1:10">
      <c r="A4" s="5">
        <v>3</v>
      </c>
      <c r="B4" s="5" t="s">
        <v>1692</v>
      </c>
      <c r="C4" s="5" t="s">
        <v>150</v>
      </c>
      <c r="D4" s="5" t="s">
        <v>1701</v>
      </c>
      <c r="E4" s="5" t="s">
        <v>1702</v>
      </c>
      <c r="F4" s="5" t="s">
        <v>1703</v>
      </c>
      <c r="G4" s="5" t="s">
        <v>1704</v>
      </c>
      <c r="J4" s="5" t="s">
        <v>2299</v>
      </c>
    </row>
    <row r="5" spans="1:10">
      <c r="A5" s="5">
        <v>4</v>
      </c>
      <c r="B5" s="5" t="s">
        <v>1692</v>
      </c>
      <c r="C5" s="5" t="s">
        <v>150</v>
      </c>
      <c r="D5" s="5" t="s">
        <v>1705</v>
      </c>
      <c r="E5" s="5" t="s">
        <v>1706</v>
      </c>
      <c r="F5" s="5" t="s">
        <v>1707</v>
      </c>
      <c r="G5" s="5" t="s">
        <v>1708</v>
      </c>
      <c r="J5" s="5" t="s">
        <v>2299</v>
      </c>
    </row>
    <row r="6" spans="1:10">
      <c r="A6" s="5">
        <v>5</v>
      </c>
      <c r="B6" s="5" t="s">
        <v>1692</v>
      </c>
      <c r="C6" s="5" t="s">
        <v>150</v>
      </c>
      <c r="D6" s="5" t="s">
        <v>1709</v>
      </c>
      <c r="E6" s="5" t="s">
        <v>1710</v>
      </c>
      <c r="F6" s="5" t="s">
        <v>1711</v>
      </c>
      <c r="G6" s="5" t="s">
        <v>1712</v>
      </c>
      <c r="H6" s="5" t="s">
        <v>1713</v>
      </c>
      <c r="J6" s="5" t="s">
        <v>2299</v>
      </c>
    </row>
    <row r="7" spans="1:10">
      <c r="A7" s="5">
        <v>6</v>
      </c>
      <c r="B7" s="5" t="s">
        <v>1692</v>
      </c>
      <c r="C7" s="5" t="s">
        <v>150</v>
      </c>
      <c r="D7" s="5" t="s">
        <v>1714</v>
      </c>
      <c r="E7" s="5" t="s">
        <v>1715</v>
      </c>
      <c r="F7" s="5" t="s">
        <v>1716</v>
      </c>
      <c r="G7" s="5" t="s">
        <v>1717</v>
      </c>
      <c r="H7" s="5" t="s">
        <v>1718</v>
      </c>
      <c r="J7" s="5" t="s">
        <v>2299</v>
      </c>
    </row>
    <row r="8" spans="1:10">
      <c r="A8" s="5">
        <v>7</v>
      </c>
      <c r="B8" s="5" t="s">
        <v>1692</v>
      </c>
      <c r="C8" s="5" t="s">
        <v>150</v>
      </c>
      <c r="D8" s="5" t="s">
        <v>1719</v>
      </c>
      <c r="E8" s="5" t="s">
        <v>1720</v>
      </c>
      <c r="F8" s="5" t="s">
        <v>1721</v>
      </c>
      <c r="G8" s="5" t="s">
        <v>1722</v>
      </c>
      <c r="J8" s="5" t="s">
        <v>2299</v>
      </c>
    </row>
    <row r="9" spans="1:10">
      <c r="A9" s="5">
        <v>8</v>
      </c>
      <c r="B9" s="5" t="s">
        <v>1692</v>
      </c>
      <c r="C9" s="5" t="s">
        <v>150</v>
      </c>
      <c r="D9" s="5" t="s">
        <v>1723</v>
      </c>
      <c r="E9" s="5" t="s">
        <v>1724</v>
      </c>
      <c r="F9" s="5" t="s">
        <v>1725</v>
      </c>
      <c r="G9" s="5" t="s">
        <v>1726</v>
      </c>
      <c r="J9" s="5" t="s">
        <v>2299</v>
      </c>
    </row>
    <row r="10" spans="1:10">
      <c r="A10" s="5">
        <v>9</v>
      </c>
      <c r="B10" s="5" t="s">
        <v>1692</v>
      </c>
      <c r="C10" s="5" t="s">
        <v>150</v>
      </c>
      <c r="D10" s="5" t="s">
        <v>1727</v>
      </c>
      <c r="E10" s="5" t="s">
        <v>1728</v>
      </c>
      <c r="F10" s="5" t="s">
        <v>1729</v>
      </c>
      <c r="G10" s="5" t="s">
        <v>1730</v>
      </c>
      <c r="J10" s="5" t="s">
        <v>2299</v>
      </c>
    </row>
    <row r="11" spans="1:10">
      <c r="A11" s="5">
        <v>10</v>
      </c>
      <c r="B11" s="5" t="s">
        <v>1692</v>
      </c>
      <c r="C11" s="5" t="s">
        <v>150</v>
      </c>
      <c r="D11" s="5" t="s">
        <v>1731</v>
      </c>
      <c r="E11" s="5" t="s">
        <v>1732</v>
      </c>
      <c r="F11" s="5" t="s">
        <v>1733</v>
      </c>
      <c r="G11" s="5" t="s">
        <v>1734</v>
      </c>
      <c r="H11" s="5" t="s">
        <v>1735</v>
      </c>
      <c r="J11" s="5" t="s">
        <v>2299</v>
      </c>
    </row>
    <row r="12" spans="1:10">
      <c r="A12" s="5">
        <v>11</v>
      </c>
      <c r="B12" s="5" t="s">
        <v>1692</v>
      </c>
      <c r="C12" s="5" t="s">
        <v>150</v>
      </c>
      <c r="D12" s="5" t="s">
        <v>1736</v>
      </c>
      <c r="E12" s="5" t="s">
        <v>1737</v>
      </c>
      <c r="F12" s="5" t="s">
        <v>1738</v>
      </c>
      <c r="G12" s="5" t="s">
        <v>1739</v>
      </c>
      <c r="J12" s="5" t="s">
        <v>2299</v>
      </c>
    </row>
    <row r="13" spans="1:10">
      <c r="A13" s="5">
        <v>12</v>
      </c>
      <c r="B13" s="5" t="s">
        <v>1692</v>
      </c>
      <c r="C13" s="5" t="s">
        <v>150</v>
      </c>
      <c r="D13" s="5" t="s">
        <v>1740</v>
      </c>
      <c r="E13" s="5" t="s">
        <v>1741</v>
      </c>
      <c r="F13" s="5" t="s">
        <v>1742</v>
      </c>
      <c r="G13" s="5" t="s">
        <v>1743</v>
      </c>
      <c r="J13" s="5" t="s">
        <v>2299</v>
      </c>
    </row>
    <row r="14" spans="1:10">
      <c r="A14" s="5">
        <v>13</v>
      </c>
      <c r="B14" s="5" t="s">
        <v>1692</v>
      </c>
      <c r="C14" s="5" t="s">
        <v>150</v>
      </c>
      <c r="D14" s="5" t="s">
        <v>1744</v>
      </c>
      <c r="E14" s="5" t="s">
        <v>1745</v>
      </c>
      <c r="F14" s="5" t="s">
        <v>1746</v>
      </c>
      <c r="G14" s="5" t="s">
        <v>1747</v>
      </c>
      <c r="J14" s="5" t="s">
        <v>2299</v>
      </c>
    </row>
    <row r="15" spans="1:10">
      <c r="A15" s="5">
        <v>14</v>
      </c>
      <c r="B15" s="5" t="s">
        <v>1692</v>
      </c>
      <c r="C15" s="5" t="s">
        <v>150</v>
      </c>
      <c r="D15" s="5" t="s">
        <v>1748</v>
      </c>
      <c r="E15" s="5" t="s">
        <v>1749</v>
      </c>
      <c r="F15" s="5" t="s">
        <v>1750</v>
      </c>
      <c r="G15" s="5" t="s">
        <v>1751</v>
      </c>
      <c r="H15" s="5" t="s">
        <v>1752</v>
      </c>
      <c r="J15" s="5" t="s">
        <v>2299</v>
      </c>
    </row>
    <row r="16" spans="1:10">
      <c r="A16" s="5">
        <v>15</v>
      </c>
      <c r="B16" s="5" t="s">
        <v>1692</v>
      </c>
      <c r="C16" s="5" t="s">
        <v>150</v>
      </c>
      <c r="D16" s="5" t="s">
        <v>1753</v>
      </c>
      <c r="E16" s="5" t="s">
        <v>1754</v>
      </c>
      <c r="F16" s="5" t="s">
        <v>1750</v>
      </c>
      <c r="G16" s="5" t="s">
        <v>1755</v>
      </c>
      <c r="J16" s="5" t="s">
        <v>2299</v>
      </c>
    </row>
    <row r="17" spans="1:10">
      <c r="A17" s="5">
        <v>16</v>
      </c>
      <c r="B17" s="5" t="s">
        <v>1692</v>
      </c>
      <c r="C17" s="5" t="s">
        <v>150</v>
      </c>
      <c r="D17" s="5" t="s">
        <v>1756</v>
      </c>
      <c r="E17" s="5" t="s">
        <v>1757</v>
      </c>
      <c r="F17" s="5" t="s">
        <v>1758</v>
      </c>
      <c r="G17" s="5" t="s">
        <v>1759</v>
      </c>
      <c r="J17" s="5" t="s">
        <v>2299</v>
      </c>
    </row>
    <row r="18" spans="1:10">
      <c r="A18" s="5">
        <v>17</v>
      </c>
      <c r="B18" s="5" t="s">
        <v>1692</v>
      </c>
      <c r="C18" s="5" t="s">
        <v>150</v>
      </c>
      <c r="D18" s="5" t="s">
        <v>1760</v>
      </c>
      <c r="E18" s="5" t="s">
        <v>1761</v>
      </c>
      <c r="F18" s="5" t="s">
        <v>1762</v>
      </c>
      <c r="G18" s="5" t="s">
        <v>1747</v>
      </c>
      <c r="J18" s="5" t="s">
        <v>2299</v>
      </c>
    </row>
    <row r="19" spans="1:10">
      <c r="A19" s="5">
        <v>18</v>
      </c>
      <c r="B19" s="5" t="s">
        <v>1692</v>
      </c>
      <c r="C19" s="5" t="s">
        <v>150</v>
      </c>
      <c r="D19" s="5" t="s">
        <v>1763</v>
      </c>
      <c r="E19" s="5" t="s">
        <v>1764</v>
      </c>
      <c r="F19" s="5" t="s">
        <v>1765</v>
      </c>
      <c r="G19" s="5" t="s">
        <v>1766</v>
      </c>
      <c r="J19" s="5" t="s">
        <v>2299</v>
      </c>
    </row>
    <row r="20" spans="1:10">
      <c r="A20" s="5">
        <v>19</v>
      </c>
      <c r="B20" s="5" t="s">
        <v>1692</v>
      </c>
      <c r="C20" s="5" t="s">
        <v>150</v>
      </c>
      <c r="D20" s="5" t="s">
        <v>1767</v>
      </c>
      <c r="E20" s="5" t="s">
        <v>1768</v>
      </c>
      <c r="F20" s="5" t="s">
        <v>1769</v>
      </c>
      <c r="G20" s="5" t="s">
        <v>1770</v>
      </c>
      <c r="J20" s="5" t="s">
        <v>2299</v>
      </c>
    </row>
    <row r="21" spans="1:10">
      <c r="A21" s="5">
        <v>20</v>
      </c>
      <c r="B21" s="5" t="s">
        <v>1692</v>
      </c>
      <c r="C21" s="5" t="s">
        <v>150</v>
      </c>
      <c r="D21" s="5" t="s">
        <v>1771</v>
      </c>
      <c r="E21" s="5" t="s">
        <v>1772</v>
      </c>
      <c r="F21" s="5" t="s">
        <v>1773</v>
      </c>
      <c r="G21" s="5" t="s">
        <v>1774</v>
      </c>
      <c r="J21" s="5" t="s">
        <v>2299</v>
      </c>
    </row>
    <row r="22" spans="1:10">
      <c r="A22" s="5">
        <v>21</v>
      </c>
      <c r="B22" s="5" t="s">
        <v>1692</v>
      </c>
      <c r="C22" s="5" t="s">
        <v>150</v>
      </c>
      <c r="D22" s="5" t="s">
        <v>1775</v>
      </c>
      <c r="E22" s="5" t="s">
        <v>1776</v>
      </c>
      <c r="F22" s="5" t="s">
        <v>1777</v>
      </c>
      <c r="G22" s="5" t="s">
        <v>1770</v>
      </c>
      <c r="J22" s="5" t="s">
        <v>2299</v>
      </c>
    </row>
    <row r="23" spans="1:10">
      <c r="A23" s="5">
        <v>22</v>
      </c>
      <c r="B23" s="5" t="s">
        <v>1692</v>
      </c>
      <c r="C23" s="5" t="s">
        <v>150</v>
      </c>
      <c r="D23" s="5" t="s">
        <v>1778</v>
      </c>
      <c r="E23" s="5" t="s">
        <v>1779</v>
      </c>
      <c r="F23" s="5" t="s">
        <v>1780</v>
      </c>
      <c r="G23" s="5" t="s">
        <v>1743</v>
      </c>
      <c r="J23" s="5" t="s">
        <v>2299</v>
      </c>
    </row>
    <row r="24" spans="1:10">
      <c r="A24" s="5">
        <v>23</v>
      </c>
      <c r="B24" s="5" t="s">
        <v>1692</v>
      </c>
      <c r="C24" s="5" t="s">
        <v>150</v>
      </c>
      <c r="D24" s="5" t="s">
        <v>1781</v>
      </c>
      <c r="E24" s="5" t="s">
        <v>1782</v>
      </c>
      <c r="F24" s="5" t="s">
        <v>1783</v>
      </c>
      <c r="G24" s="5" t="s">
        <v>1743</v>
      </c>
      <c r="J24" s="5" t="s">
        <v>2299</v>
      </c>
    </row>
    <row r="25" spans="1:10">
      <c r="A25" s="5">
        <v>24</v>
      </c>
      <c r="B25" s="5" t="s">
        <v>1692</v>
      </c>
      <c r="C25" s="5" t="s">
        <v>150</v>
      </c>
      <c r="D25" s="5" t="s">
        <v>1784</v>
      </c>
      <c r="E25" s="5" t="s">
        <v>1785</v>
      </c>
      <c r="F25" s="5" t="s">
        <v>1786</v>
      </c>
      <c r="G25" s="5" t="s">
        <v>1770</v>
      </c>
      <c r="J25" s="5" t="s">
        <v>2299</v>
      </c>
    </row>
    <row r="26" spans="1:10">
      <c r="A26" s="5">
        <v>25</v>
      </c>
      <c r="B26" s="5" t="s">
        <v>1692</v>
      </c>
      <c r="C26" s="5" t="s">
        <v>150</v>
      </c>
      <c r="D26" s="5" t="s">
        <v>1787</v>
      </c>
      <c r="E26" s="5" t="s">
        <v>1788</v>
      </c>
      <c r="F26" s="5" t="s">
        <v>1789</v>
      </c>
      <c r="G26" s="5" t="s">
        <v>1770</v>
      </c>
      <c r="J26" s="5" t="s">
        <v>2299</v>
      </c>
    </row>
    <row r="27" spans="1:10">
      <c r="A27" s="5">
        <v>26</v>
      </c>
      <c r="B27" s="5" t="s">
        <v>1692</v>
      </c>
      <c r="C27" s="5" t="s">
        <v>150</v>
      </c>
      <c r="D27" s="5" t="s">
        <v>1790</v>
      </c>
      <c r="E27" s="5" t="s">
        <v>1791</v>
      </c>
      <c r="F27" s="5" t="s">
        <v>1792</v>
      </c>
      <c r="G27" s="5" t="s">
        <v>1793</v>
      </c>
      <c r="J27" s="5" t="s">
        <v>2299</v>
      </c>
    </row>
    <row r="28" spans="1:10">
      <c r="A28" s="5">
        <v>27</v>
      </c>
      <c r="B28" s="5" t="s">
        <v>1692</v>
      </c>
      <c r="C28" s="5" t="s">
        <v>150</v>
      </c>
      <c r="D28" s="5" t="s">
        <v>1794</v>
      </c>
      <c r="E28" s="5" t="s">
        <v>1795</v>
      </c>
      <c r="F28" s="5" t="s">
        <v>1796</v>
      </c>
      <c r="G28" s="5" t="s">
        <v>1700</v>
      </c>
      <c r="J28" s="5" t="s">
        <v>2299</v>
      </c>
    </row>
    <row r="29" spans="1:10">
      <c r="A29" s="5">
        <v>28</v>
      </c>
      <c r="B29" s="5" t="s">
        <v>1692</v>
      </c>
      <c r="C29" s="5" t="s">
        <v>150</v>
      </c>
      <c r="D29" s="5" t="s">
        <v>1797</v>
      </c>
      <c r="E29" s="5" t="s">
        <v>1798</v>
      </c>
      <c r="F29" s="5" t="s">
        <v>1799</v>
      </c>
      <c r="G29" s="5" t="s">
        <v>1800</v>
      </c>
      <c r="J29" s="5" t="s">
        <v>2299</v>
      </c>
    </row>
    <row r="30" spans="1:10">
      <c r="A30" s="5">
        <v>29</v>
      </c>
      <c r="B30" s="5" t="s">
        <v>1692</v>
      </c>
      <c r="C30" s="5" t="s">
        <v>150</v>
      </c>
      <c r="D30" s="5" t="s">
        <v>1801</v>
      </c>
      <c r="E30" s="5" t="s">
        <v>1802</v>
      </c>
      <c r="F30" s="5" t="s">
        <v>1803</v>
      </c>
      <c r="G30" s="5" t="s">
        <v>1804</v>
      </c>
      <c r="J30" s="5" t="s">
        <v>2299</v>
      </c>
    </row>
    <row r="31" spans="1:10">
      <c r="A31" s="5">
        <v>30</v>
      </c>
      <c r="B31" s="5" t="s">
        <v>1692</v>
      </c>
      <c r="C31" s="5" t="s">
        <v>150</v>
      </c>
      <c r="D31" s="5" t="s">
        <v>1805</v>
      </c>
      <c r="E31" s="5" t="s">
        <v>1806</v>
      </c>
      <c r="F31" s="5" t="s">
        <v>1807</v>
      </c>
      <c r="G31" s="5" t="s">
        <v>1808</v>
      </c>
      <c r="H31" s="5" t="s">
        <v>1809</v>
      </c>
      <c r="J31" s="5" t="s">
        <v>2299</v>
      </c>
    </row>
    <row r="32" spans="1:10">
      <c r="A32" s="5">
        <v>31</v>
      </c>
      <c r="B32" s="5" t="s">
        <v>1692</v>
      </c>
      <c r="C32" s="5" t="s">
        <v>150</v>
      </c>
      <c r="D32" s="5" t="s">
        <v>1810</v>
      </c>
      <c r="E32" s="5" t="s">
        <v>1811</v>
      </c>
      <c r="F32" s="5" t="s">
        <v>1812</v>
      </c>
      <c r="G32" s="5" t="s">
        <v>1813</v>
      </c>
      <c r="J32" s="5" t="s">
        <v>2299</v>
      </c>
    </row>
    <row r="33" spans="1:10">
      <c r="A33" s="5">
        <v>32</v>
      </c>
      <c r="B33" s="5" t="s">
        <v>1692</v>
      </c>
      <c r="C33" s="5" t="s">
        <v>150</v>
      </c>
      <c r="D33" s="5" t="s">
        <v>1814</v>
      </c>
      <c r="E33" s="5" t="s">
        <v>1815</v>
      </c>
      <c r="F33" s="5" t="s">
        <v>1816</v>
      </c>
      <c r="G33" s="5" t="s">
        <v>1817</v>
      </c>
      <c r="J33" s="5" t="s">
        <v>2299</v>
      </c>
    </row>
    <row r="34" spans="1:10">
      <c r="A34" s="5">
        <v>33</v>
      </c>
      <c r="B34" s="5" t="s">
        <v>1692</v>
      </c>
      <c r="C34" s="5" t="s">
        <v>150</v>
      </c>
      <c r="D34" s="5" t="s">
        <v>1818</v>
      </c>
      <c r="E34" s="5" t="s">
        <v>1819</v>
      </c>
      <c r="F34" s="5" t="s">
        <v>1820</v>
      </c>
      <c r="G34" s="5" t="s">
        <v>1821</v>
      </c>
      <c r="J34" s="5" t="s">
        <v>2299</v>
      </c>
    </row>
    <row r="35" spans="1:10">
      <c r="A35" s="5">
        <v>34</v>
      </c>
      <c r="B35" s="5" t="s">
        <v>1692</v>
      </c>
      <c r="C35" s="5" t="s">
        <v>150</v>
      </c>
      <c r="D35" s="5" t="s">
        <v>1822</v>
      </c>
      <c r="E35" s="5" t="s">
        <v>1823</v>
      </c>
      <c r="F35" s="5" t="s">
        <v>1824</v>
      </c>
      <c r="G35" s="5" t="s">
        <v>1825</v>
      </c>
      <c r="J35" s="5" t="s">
        <v>2299</v>
      </c>
    </row>
    <row r="36" spans="1:10">
      <c r="A36" s="5">
        <v>35</v>
      </c>
      <c r="B36" s="5" t="s">
        <v>1692</v>
      </c>
      <c r="C36" s="5" t="s">
        <v>150</v>
      </c>
      <c r="D36" s="5" t="s">
        <v>1826</v>
      </c>
      <c r="E36" s="5" t="s">
        <v>1827</v>
      </c>
      <c r="F36" s="5" t="s">
        <v>1828</v>
      </c>
      <c r="G36" s="5" t="s">
        <v>1747</v>
      </c>
      <c r="H36" s="5" t="s">
        <v>1829</v>
      </c>
      <c r="J36" s="5" t="s">
        <v>2299</v>
      </c>
    </row>
    <row r="37" spans="1:10">
      <c r="A37" s="5">
        <v>36</v>
      </c>
      <c r="B37" s="5" t="s">
        <v>1692</v>
      </c>
      <c r="C37" s="5" t="s">
        <v>150</v>
      </c>
      <c r="D37" s="5" t="s">
        <v>1830</v>
      </c>
      <c r="E37" s="5" t="s">
        <v>1831</v>
      </c>
      <c r="F37" s="5" t="s">
        <v>1832</v>
      </c>
      <c r="G37" s="5" t="s">
        <v>1747</v>
      </c>
      <c r="J37" s="5" t="s">
        <v>2299</v>
      </c>
    </row>
    <row r="38" spans="1:10">
      <c r="A38" s="5">
        <v>37</v>
      </c>
      <c r="B38" s="5" t="s">
        <v>1692</v>
      </c>
      <c r="C38" s="5" t="s">
        <v>150</v>
      </c>
      <c r="D38" s="5" t="s">
        <v>1833</v>
      </c>
      <c r="E38" s="5" t="s">
        <v>1834</v>
      </c>
      <c r="F38" s="5" t="s">
        <v>1835</v>
      </c>
      <c r="G38" s="5" t="s">
        <v>1836</v>
      </c>
      <c r="J38" s="5" t="s">
        <v>2299</v>
      </c>
    </row>
    <row r="39" spans="1:10">
      <c r="A39" s="5">
        <v>38</v>
      </c>
      <c r="B39" s="5" t="s">
        <v>1692</v>
      </c>
      <c r="C39" s="5" t="s">
        <v>150</v>
      </c>
      <c r="D39" s="5" t="s">
        <v>1837</v>
      </c>
      <c r="E39" s="5" t="s">
        <v>1838</v>
      </c>
      <c r="F39" s="5" t="s">
        <v>1839</v>
      </c>
      <c r="G39" s="5" t="s">
        <v>1821</v>
      </c>
      <c r="J39" s="5" t="s">
        <v>2299</v>
      </c>
    </row>
    <row r="40" spans="1:10">
      <c r="A40" s="5">
        <v>39</v>
      </c>
      <c r="B40" s="5" t="s">
        <v>1692</v>
      </c>
      <c r="C40" s="5" t="s">
        <v>150</v>
      </c>
      <c r="D40" s="5" t="s">
        <v>1840</v>
      </c>
      <c r="E40" s="5" t="s">
        <v>1841</v>
      </c>
      <c r="F40" s="5" t="s">
        <v>1842</v>
      </c>
      <c r="G40" s="5" t="s">
        <v>1843</v>
      </c>
      <c r="J40" s="5" t="s">
        <v>2299</v>
      </c>
    </row>
    <row r="41" spans="1:10">
      <c r="A41" s="5">
        <v>40</v>
      </c>
      <c r="B41" s="5" t="s">
        <v>1692</v>
      </c>
      <c r="C41" s="5" t="s">
        <v>150</v>
      </c>
      <c r="D41" s="5" t="s">
        <v>1844</v>
      </c>
      <c r="E41" s="5" t="s">
        <v>1845</v>
      </c>
      <c r="F41" s="5" t="s">
        <v>1846</v>
      </c>
      <c r="G41" s="5" t="s">
        <v>1800</v>
      </c>
      <c r="H41" s="5" t="s">
        <v>1847</v>
      </c>
      <c r="J41" s="5" t="s">
        <v>2299</v>
      </c>
    </row>
    <row r="42" spans="1:10">
      <c r="A42" s="5">
        <v>41</v>
      </c>
      <c r="B42" s="5" t="s">
        <v>1692</v>
      </c>
      <c r="C42" s="5" t="s">
        <v>150</v>
      </c>
      <c r="D42" s="5" t="s">
        <v>1848</v>
      </c>
      <c r="E42" s="5" t="s">
        <v>1849</v>
      </c>
      <c r="F42" s="5" t="s">
        <v>1850</v>
      </c>
      <c r="G42" s="5" t="s">
        <v>1851</v>
      </c>
      <c r="J42" s="5" t="s">
        <v>2299</v>
      </c>
    </row>
    <row r="43" spans="1:10">
      <c r="A43" s="5">
        <v>42</v>
      </c>
      <c r="B43" s="5" t="s">
        <v>1692</v>
      </c>
      <c r="C43" s="5" t="s">
        <v>150</v>
      </c>
      <c r="D43" s="5" t="s">
        <v>1852</v>
      </c>
      <c r="E43" s="5" t="s">
        <v>1853</v>
      </c>
      <c r="F43" s="5" t="s">
        <v>1854</v>
      </c>
      <c r="G43" s="5" t="s">
        <v>1843</v>
      </c>
      <c r="H43" s="5" t="s">
        <v>1855</v>
      </c>
      <c r="J43" s="5" t="s">
        <v>2299</v>
      </c>
    </row>
    <row r="44" spans="1:10">
      <c r="A44" s="5">
        <v>43</v>
      </c>
      <c r="B44" s="5" t="s">
        <v>1692</v>
      </c>
      <c r="C44" s="5" t="s">
        <v>150</v>
      </c>
      <c r="D44" s="5" t="s">
        <v>1856</v>
      </c>
      <c r="E44" s="5" t="s">
        <v>1857</v>
      </c>
      <c r="F44" s="5" t="s">
        <v>1858</v>
      </c>
      <c r="G44" s="5" t="s">
        <v>1766</v>
      </c>
      <c r="J44" s="5" t="s">
        <v>2299</v>
      </c>
    </row>
    <row r="45" spans="1:10">
      <c r="A45" s="5">
        <v>44</v>
      </c>
      <c r="B45" s="5" t="s">
        <v>1692</v>
      </c>
      <c r="C45" s="5" t="s">
        <v>150</v>
      </c>
      <c r="D45" s="5" t="s">
        <v>1859</v>
      </c>
      <c r="E45" s="5" t="s">
        <v>1860</v>
      </c>
      <c r="F45" s="5" t="s">
        <v>1861</v>
      </c>
      <c r="G45" s="5" t="s">
        <v>1747</v>
      </c>
      <c r="J45" s="5" t="s">
        <v>2299</v>
      </c>
    </row>
    <row r="46" spans="1:10">
      <c r="A46" s="5">
        <v>45</v>
      </c>
      <c r="B46" s="5" t="s">
        <v>1692</v>
      </c>
      <c r="C46" s="5" t="s">
        <v>150</v>
      </c>
      <c r="D46" s="5" t="s">
        <v>1862</v>
      </c>
      <c r="E46" s="5" t="s">
        <v>1863</v>
      </c>
      <c r="F46" s="5" t="s">
        <v>1864</v>
      </c>
      <c r="G46" s="5" t="s">
        <v>1865</v>
      </c>
      <c r="J46" s="5" t="s">
        <v>2299</v>
      </c>
    </row>
    <row r="47" spans="1:10">
      <c r="A47" s="5">
        <v>46</v>
      </c>
      <c r="B47" s="5" t="s">
        <v>1692</v>
      </c>
      <c r="C47" s="5" t="s">
        <v>150</v>
      </c>
      <c r="D47" s="5" t="s">
        <v>1866</v>
      </c>
      <c r="E47" s="5" t="s">
        <v>1867</v>
      </c>
      <c r="F47" s="5" t="s">
        <v>1868</v>
      </c>
      <c r="G47" s="5" t="s">
        <v>1821</v>
      </c>
      <c r="H47" s="5" t="s">
        <v>1869</v>
      </c>
      <c r="J47" s="5" t="s">
        <v>2299</v>
      </c>
    </row>
    <row r="48" spans="1:10">
      <c r="A48" s="5">
        <v>47</v>
      </c>
      <c r="B48" s="5" t="s">
        <v>1692</v>
      </c>
      <c r="C48" s="5" t="s">
        <v>150</v>
      </c>
      <c r="D48" s="5" t="s">
        <v>1870</v>
      </c>
      <c r="E48" s="5" t="s">
        <v>1871</v>
      </c>
      <c r="F48" s="5" t="s">
        <v>1872</v>
      </c>
      <c r="G48" s="5" t="s">
        <v>1747</v>
      </c>
      <c r="J48" s="5" t="s">
        <v>2299</v>
      </c>
    </row>
    <row r="49" spans="1:10">
      <c r="A49" s="5">
        <v>48</v>
      </c>
      <c r="B49" s="5" t="s">
        <v>1692</v>
      </c>
      <c r="C49" s="5" t="s">
        <v>150</v>
      </c>
      <c r="D49" s="5" t="s">
        <v>1873</v>
      </c>
      <c r="E49" s="5" t="s">
        <v>1874</v>
      </c>
      <c r="F49" s="5" t="s">
        <v>1875</v>
      </c>
      <c r="G49" s="5" t="s">
        <v>1876</v>
      </c>
      <c r="J49" s="5" t="s">
        <v>2299</v>
      </c>
    </row>
    <row r="50" spans="1:10">
      <c r="A50" s="5">
        <v>49</v>
      </c>
      <c r="B50" s="5" t="s">
        <v>1692</v>
      </c>
      <c r="C50" s="5" t="s">
        <v>150</v>
      </c>
      <c r="D50" s="5" t="s">
        <v>1877</v>
      </c>
      <c r="E50" s="5" t="s">
        <v>1878</v>
      </c>
      <c r="F50" s="5" t="s">
        <v>1879</v>
      </c>
      <c r="G50" s="5" t="s">
        <v>1880</v>
      </c>
      <c r="J50" s="5" t="s">
        <v>2299</v>
      </c>
    </row>
    <row r="51" spans="1:10">
      <c r="A51" s="5">
        <v>50</v>
      </c>
      <c r="B51" s="5" t="s">
        <v>1692</v>
      </c>
      <c r="C51" s="5" t="s">
        <v>150</v>
      </c>
      <c r="D51" s="5" t="s">
        <v>1881</v>
      </c>
      <c r="E51" s="5" t="s">
        <v>1882</v>
      </c>
      <c r="F51" s="5" t="s">
        <v>1883</v>
      </c>
      <c r="G51" s="5" t="s">
        <v>1747</v>
      </c>
      <c r="J51" s="5" t="s">
        <v>2299</v>
      </c>
    </row>
    <row r="52" spans="1:10">
      <c r="A52" s="5">
        <v>51</v>
      </c>
      <c r="B52" s="5" t="s">
        <v>1692</v>
      </c>
      <c r="C52" s="5" t="s">
        <v>150</v>
      </c>
      <c r="D52" s="5" t="s">
        <v>1884</v>
      </c>
      <c r="E52" s="5" t="s">
        <v>1885</v>
      </c>
      <c r="F52" s="5" t="s">
        <v>1886</v>
      </c>
      <c r="G52" s="5" t="s">
        <v>1747</v>
      </c>
      <c r="J52" s="5" t="s">
        <v>2299</v>
      </c>
    </row>
    <row r="53" spans="1:10">
      <c r="A53" s="5">
        <v>52</v>
      </c>
      <c r="B53" s="5" t="s">
        <v>1692</v>
      </c>
      <c r="C53" s="5" t="s">
        <v>150</v>
      </c>
      <c r="D53" s="5" t="s">
        <v>1887</v>
      </c>
      <c r="E53" s="5" t="s">
        <v>1888</v>
      </c>
      <c r="F53" s="5" t="s">
        <v>1889</v>
      </c>
      <c r="G53" s="5" t="s">
        <v>1890</v>
      </c>
      <c r="J53" s="5" t="s">
        <v>2299</v>
      </c>
    </row>
    <row r="54" spans="1:10">
      <c r="A54" s="5">
        <v>53</v>
      </c>
      <c r="B54" s="5" t="s">
        <v>1692</v>
      </c>
      <c r="C54" s="5" t="s">
        <v>150</v>
      </c>
      <c r="D54" s="5" t="s">
        <v>1891</v>
      </c>
      <c r="E54" s="5" t="s">
        <v>1892</v>
      </c>
      <c r="F54" s="5" t="s">
        <v>1893</v>
      </c>
      <c r="G54" s="5" t="s">
        <v>1894</v>
      </c>
      <c r="J54" s="5" t="s">
        <v>2299</v>
      </c>
    </row>
    <row r="55" spans="1:10">
      <c r="A55" s="5">
        <v>54</v>
      </c>
      <c r="B55" s="5" t="s">
        <v>1692</v>
      </c>
      <c r="C55" s="5" t="s">
        <v>150</v>
      </c>
      <c r="D55" s="5" t="s">
        <v>1895</v>
      </c>
      <c r="E55" s="5" t="s">
        <v>1896</v>
      </c>
      <c r="F55" s="5" t="s">
        <v>1897</v>
      </c>
      <c r="G55" s="5" t="s">
        <v>1898</v>
      </c>
      <c r="J55" s="5" t="s">
        <v>2299</v>
      </c>
    </row>
    <row r="56" spans="1:10">
      <c r="A56" s="5">
        <v>55</v>
      </c>
      <c r="B56" s="5" t="s">
        <v>1692</v>
      </c>
      <c r="C56" s="5" t="s">
        <v>150</v>
      </c>
      <c r="D56" s="5" t="s">
        <v>1899</v>
      </c>
      <c r="E56" s="5" t="s">
        <v>1900</v>
      </c>
      <c r="F56" s="5" t="s">
        <v>1901</v>
      </c>
      <c r="G56" s="5" t="s">
        <v>1902</v>
      </c>
      <c r="J56" s="5" t="s">
        <v>2299</v>
      </c>
    </row>
    <row r="57" spans="1:10">
      <c r="A57" s="5">
        <v>56</v>
      </c>
      <c r="B57" s="5" t="s">
        <v>1692</v>
      </c>
      <c r="C57" s="5" t="s">
        <v>150</v>
      </c>
      <c r="D57" s="5" t="s">
        <v>1903</v>
      </c>
      <c r="E57" s="5" t="s">
        <v>1904</v>
      </c>
      <c r="F57" s="5" t="s">
        <v>1905</v>
      </c>
      <c r="G57" s="5" t="s">
        <v>1808</v>
      </c>
      <c r="J57" s="5" t="s">
        <v>2299</v>
      </c>
    </row>
    <row r="58" spans="1:10">
      <c r="A58" s="5">
        <v>57</v>
      </c>
      <c r="B58" s="5" t="s">
        <v>1692</v>
      </c>
      <c r="C58" s="5" t="s">
        <v>150</v>
      </c>
      <c r="D58" s="5" t="s">
        <v>1906</v>
      </c>
      <c r="E58" s="5" t="s">
        <v>1907</v>
      </c>
      <c r="F58" s="5" t="s">
        <v>1908</v>
      </c>
      <c r="G58" s="5" t="s">
        <v>1909</v>
      </c>
      <c r="J58" s="5" t="s">
        <v>2299</v>
      </c>
    </row>
    <row r="59" spans="1:10">
      <c r="A59" s="5">
        <v>58</v>
      </c>
      <c r="B59" s="5" t="s">
        <v>1692</v>
      </c>
      <c r="C59" s="5" t="s">
        <v>150</v>
      </c>
      <c r="D59" s="5" t="s">
        <v>1910</v>
      </c>
      <c r="E59" s="5" t="s">
        <v>1911</v>
      </c>
      <c r="F59" s="5" t="s">
        <v>1912</v>
      </c>
      <c r="G59" s="5" t="s">
        <v>1913</v>
      </c>
      <c r="J59" s="5" t="s">
        <v>2299</v>
      </c>
    </row>
    <row r="60" spans="1:10">
      <c r="A60" s="5">
        <v>59</v>
      </c>
      <c r="B60" s="5" t="s">
        <v>1692</v>
      </c>
      <c r="C60" s="5" t="s">
        <v>150</v>
      </c>
      <c r="D60" s="5" t="s">
        <v>1914</v>
      </c>
      <c r="E60" s="5" t="s">
        <v>1915</v>
      </c>
      <c r="F60" s="5" t="s">
        <v>1916</v>
      </c>
      <c r="G60" s="5" t="s">
        <v>1917</v>
      </c>
      <c r="J60" s="5" t="s">
        <v>2299</v>
      </c>
    </row>
    <row r="61" spans="1:10">
      <c r="A61" s="5">
        <v>60</v>
      </c>
      <c r="B61" s="5" t="s">
        <v>1692</v>
      </c>
      <c r="C61" s="5" t="s">
        <v>150</v>
      </c>
      <c r="D61" s="5" t="s">
        <v>1918</v>
      </c>
      <c r="E61" s="5" t="s">
        <v>1919</v>
      </c>
      <c r="F61" s="5" t="s">
        <v>1920</v>
      </c>
      <c r="G61" s="5" t="s">
        <v>1921</v>
      </c>
      <c r="J61" s="5" t="s">
        <v>2299</v>
      </c>
    </row>
    <row r="62" spans="1:10">
      <c r="A62" s="5">
        <v>61</v>
      </c>
      <c r="B62" s="5" t="s">
        <v>1692</v>
      </c>
      <c r="C62" s="5" t="s">
        <v>150</v>
      </c>
      <c r="D62" s="5" t="s">
        <v>1922</v>
      </c>
      <c r="E62" s="5" t="s">
        <v>1923</v>
      </c>
      <c r="F62" s="5" t="s">
        <v>1924</v>
      </c>
      <c r="G62" s="5" t="s">
        <v>1700</v>
      </c>
      <c r="J62" s="5" t="s">
        <v>2299</v>
      </c>
    </row>
    <row r="63" spans="1:10">
      <c r="A63" s="5">
        <v>62</v>
      </c>
      <c r="B63" s="5" t="s">
        <v>1692</v>
      </c>
      <c r="C63" s="5" t="s">
        <v>150</v>
      </c>
      <c r="D63" s="5" t="s">
        <v>1925</v>
      </c>
      <c r="E63" s="5" t="s">
        <v>1926</v>
      </c>
      <c r="F63" s="5" t="s">
        <v>1927</v>
      </c>
      <c r="G63" s="5" t="s">
        <v>1928</v>
      </c>
      <c r="J63" s="5" t="s">
        <v>2299</v>
      </c>
    </row>
    <row r="64" spans="1:10">
      <c r="A64" s="5">
        <v>63</v>
      </c>
      <c r="B64" s="5" t="s">
        <v>1692</v>
      </c>
      <c r="C64" s="5" t="s">
        <v>150</v>
      </c>
      <c r="D64" s="5" t="s">
        <v>1929</v>
      </c>
      <c r="E64" s="5" t="s">
        <v>1930</v>
      </c>
      <c r="F64" s="5" t="s">
        <v>1931</v>
      </c>
      <c r="G64" s="5" t="s">
        <v>1734</v>
      </c>
      <c r="J64" s="5" t="s">
        <v>2299</v>
      </c>
    </row>
    <row r="65" spans="1:10">
      <c r="A65" s="5">
        <v>64</v>
      </c>
      <c r="B65" s="5" t="s">
        <v>1692</v>
      </c>
      <c r="C65" s="5" t="s">
        <v>150</v>
      </c>
      <c r="D65" s="5" t="s">
        <v>1932</v>
      </c>
      <c r="E65" s="5" t="s">
        <v>1933</v>
      </c>
      <c r="F65" s="5" t="s">
        <v>1934</v>
      </c>
      <c r="G65" s="5" t="s">
        <v>1766</v>
      </c>
      <c r="J65" s="5" t="s">
        <v>2299</v>
      </c>
    </row>
    <row r="66" spans="1:10">
      <c r="A66" s="5">
        <v>65</v>
      </c>
      <c r="B66" s="5" t="s">
        <v>1692</v>
      </c>
      <c r="C66" s="5" t="s">
        <v>150</v>
      </c>
      <c r="D66" s="5" t="s">
        <v>1935</v>
      </c>
      <c r="E66" s="5" t="s">
        <v>1936</v>
      </c>
      <c r="F66" s="5" t="s">
        <v>1937</v>
      </c>
      <c r="G66" s="5" t="s">
        <v>1902</v>
      </c>
      <c r="J66" s="5" t="s">
        <v>2299</v>
      </c>
    </row>
    <row r="67" spans="1:10">
      <c r="A67" s="5">
        <v>66</v>
      </c>
      <c r="B67" s="5" t="s">
        <v>1692</v>
      </c>
      <c r="C67" s="5" t="s">
        <v>150</v>
      </c>
      <c r="D67" s="5" t="s">
        <v>1938</v>
      </c>
      <c r="E67" s="5" t="s">
        <v>1939</v>
      </c>
      <c r="F67" s="5" t="s">
        <v>1940</v>
      </c>
      <c r="G67" s="5" t="s">
        <v>1941</v>
      </c>
      <c r="J67" s="5" t="s">
        <v>2299</v>
      </c>
    </row>
    <row r="68" spans="1:10">
      <c r="A68" s="5">
        <v>67</v>
      </c>
      <c r="B68" s="5" t="s">
        <v>1692</v>
      </c>
      <c r="C68" s="5" t="s">
        <v>150</v>
      </c>
      <c r="D68" s="5" t="s">
        <v>1942</v>
      </c>
      <c r="E68" s="5" t="s">
        <v>1943</v>
      </c>
      <c r="F68" s="5" t="s">
        <v>1944</v>
      </c>
      <c r="G68" s="5" t="s">
        <v>1945</v>
      </c>
      <c r="J68" s="5" t="s">
        <v>2299</v>
      </c>
    </row>
    <row r="69" spans="1:10">
      <c r="A69" s="5">
        <v>68</v>
      </c>
      <c r="B69" s="5" t="s">
        <v>1692</v>
      </c>
      <c r="C69" s="5" t="s">
        <v>150</v>
      </c>
      <c r="D69" s="5" t="s">
        <v>1946</v>
      </c>
      <c r="E69" s="5" t="s">
        <v>1947</v>
      </c>
      <c r="F69" s="5" t="s">
        <v>1948</v>
      </c>
      <c r="G69" s="5" t="s">
        <v>1949</v>
      </c>
      <c r="J69" s="5" t="s">
        <v>2299</v>
      </c>
    </row>
    <row r="70" spans="1:10">
      <c r="A70" s="5">
        <v>69</v>
      </c>
      <c r="B70" s="5" t="s">
        <v>1692</v>
      </c>
      <c r="C70" s="5" t="s">
        <v>150</v>
      </c>
      <c r="D70" s="5" t="s">
        <v>1950</v>
      </c>
      <c r="E70" s="5" t="s">
        <v>1951</v>
      </c>
      <c r="F70" s="5" t="s">
        <v>1952</v>
      </c>
      <c r="G70" s="5" t="s">
        <v>1953</v>
      </c>
      <c r="J70" s="5" t="s">
        <v>2299</v>
      </c>
    </row>
    <row r="71" spans="1:10">
      <c r="A71" s="5">
        <v>70</v>
      </c>
      <c r="B71" s="5" t="s">
        <v>1692</v>
      </c>
      <c r="C71" s="5" t="s">
        <v>150</v>
      </c>
      <c r="D71" s="5" t="s">
        <v>1954</v>
      </c>
      <c r="E71" s="5" t="s">
        <v>1955</v>
      </c>
      <c r="F71" s="5" t="s">
        <v>1956</v>
      </c>
      <c r="G71" s="5" t="s">
        <v>1957</v>
      </c>
      <c r="J71" s="5" t="s">
        <v>2299</v>
      </c>
    </row>
    <row r="72" spans="1:10">
      <c r="A72" s="5">
        <v>71</v>
      </c>
      <c r="B72" s="5" t="s">
        <v>1692</v>
      </c>
      <c r="C72" s="5" t="s">
        <v>150</v>
      </c>
      <c r="D72" s="5" t="s">
        <v>1959</v>
      </c>
      <c r="E72" s="5" t="s">
        <v>1960</v>
      </c>
      <c r="F72" s="5" t="s">
        <v>1961</v>
      </c>
      <c r="G72" s="5" t="s">
        <v>1958</v>
      </c>
      <c r="J72" s="5" t="s">
        <v>2299</v>
      </c>
    </row>
    <row r="73" spans="1:10">
      <c r="A73" s="5">
        <v>72</v>
      </c>
      <c r="B73" s="5" t="s">
        <v>1692</v>
      </c>
      <c r="C73" s="5" t="s">
        <v>150</v>
      </c>
      <c r="D73" s="5" t="s">
        <v>1962</v>
      </c>
      <c r="E73" s="5" t="s">
        <v>1963</v>
      </c>
      <c r="F73" s="5" t="s">
        <v>1964</v>
      </c>
      <c r="G73" s="5" t="s">
        <v>1766</v>
      </c>
      <c r="J73" s="5" t="s">
        <v>2299</v>
      </c>
    </row>
    <row r="74" spans="1:10">
      <c r="A74" s="5">
        <v>73</v>
      </c>
      <c r="B74" s="5" t="s">
        <v>1692</v>
      </c>
      <c r="C74" s="5" t="s">
        <v>150</v>
      </c>
      <c r="D74" s="5" t="s">
        <v>1965</v>
      </c>
      <c r="E74" s="5" t="s">
        <v>1966</v>
      </c>
      <c r="F74" s="5" t="s">
        <v>1967</v>
      </c>
      <c r="G74" s="5" t="s">
        <v>1696</v>
      </c>
      <c r="J74" s="5" t="s">
        <v>2299</v>
      </c>
    </row>
    <row r="75" spans="1:10">
      <c r="A75" s="5">
        <v>74</v>
      </c>
      <c r="B75" s="5" t="s">
        <v>1692</v>
      </c>
      <c r="C75" s="5" t="s">
        <v>150</v>
      </c>
      <c r="D75" s="5" t="s">
        <v>1968</v>
      </c>
      <c r="E75" s="5" t="s">
        <v>1969</v>
      </c>
      <c r="F75" s="5" t="s">
        <v>1970</v>
      </c>
      <c r="G75" s="5" t="s">
        <v>1880</v>
      </c>
      <c r="J75" s="5" t="s">
        <v>2299</v>
      </c>
    </row>
    <row r="76" spans="1:10">
      <c r="A76" s="5">
        <v>75</v>
      </c>
      <c r="B76" s="5" t="s">
        <v>1692</v>
      </c>
      <c r="C76" s="5" t="s">
        <v>150</v>
      </c>
      <c r="D76" s="5" t="s">
        <v>1971</v>
      </c>
      <c r="E76" s="5" t="s">
        <v>1972</v>
      </c>
      <c r="F76" s="5" t="s">
        <v>1973</v>
      </c>
      <c r="G76" s="5" t="s">
        <v>1747</v>
      </c>
      <c r="J76" s="5" t="s">
        <v>2299</v>
      </c>
    </row>
    <row r="77" spans="1:10">
      <c r="A77" s="5">
        <v>76</v>
      </c>
      <c r="B77" s="5" t="s">
        <v>1692</v>
      </c>
      <c r="C77" s="5" t="s">
        <v>150</v>
      </c>
      <c r="D77" s="5" t="s">
        <v>1974</v>
      </c>
      <c r="E77" s="5" t="s">
        <v>1975</v>
      </c>
      <c r="F77" s="5" t="s">
        <v>1976</v>
      </c>
      <c r="G77" s="5" t="s">
        <v>1743</v>
      </c>
      <c r="J77" s="5" t="s">
        <v>2299</v>
      </c>
    </row>
    <row r="78" spans="1:10">
      <c r="A78" s="5">
        <v>77</v>
      </c>
      <c r="B78" s="5" t="s">
        <v>1692</v>
      </c>
      <c r="C78" s="5" t="s">
        <v>150</v>
      </c>
      <c r="D78" s="5" t="s">
        <v>1977</v>
      </c>
      <c r="E78" s="5" t="s">
        <v>1978</v>
      </c>
      <c r="F78" s="5" t="s">
        <v>1979</v>
      </c>
      <c r="G78" s="5" t="s">
        <v>1980</v>
      </c>
      <c r="H78" s="5" t="s">
        <v>1981</v>
      </c>
      <c r="J78" s="5" t="s">
        <v>2299</v>
      </c>
    </row>
    <row r="79" spans="1:10">
      <c r="A79" s="5">
        <v>78</v>
      </c>
      <c r="B79" s="5" t="s">
        <v>1692</v>
      </c>
      <c r="C79" s="5" t="s">
        <v>150</v>
      </c>
      <c r="D79" s="5" t="s">
        <v>1982</v>
      </c>
      <c r="E79" s="5" t="s">
        <v>1983</v>
      </c>
      <c r="F79" s="5" t="s">
        <v>1984</v>
      </c>
      <c r="G79" s="5" t="s">
        <v>1985</v>
      </c>
      <c r="J79" s="5" t="s">
        <v>2299</v>
      </c>
    </row>
    <row r="80" spans="1:10">
      <c r="A80" s="5">
        <v>79</v>
      </c>
      <c r="B80" s="5" t="s">
        <v>1692</v>
      </c>
      <c r="C80" s="5" t="s">
        <v>150</v>
      </c>
      <c r="D80" s="5" t="s">
        <v>1986</v>
      </c>
      <c r="E80" s="5" t="s">
        <v>1987</v>
      </c>
      <c r="F80" s="5" t="s">
        <v>1988</v>
      </c>
      <c r="G80" s="5" t="s">
        <v>1851</v>
      </c>
      <c r="J80" s="5" t="s">
        <v>2299</v>
      </c>
    </row>
    <row r="81" spans="1:10">
      <c r="A81" s="5">
        <v>80</v>
      </c>
      <c r="B81" s="5" t="s">
        <v>1692</v>
      </c>
      <c r="C81" s="5" t="s">
        <v>150</v>
      </c>
      <c r="D81" s="5" t="s">
        <v>1989</v>
      </c>
      <c r="E81" s="5" t="s">
        <v>1990</v>
      </c>
      <c r="F81" s="5" t="s">
        <v>1991</v>
      </c>
      <c r="G81" s="5" t="s">
        <v>1743</v>
      </c>
      <c r="J81" s="5" t="s">
        <v>2299</v>
      </c>
    </row>
    <row r="82" spans="1:10">
      <c r="A82" s="5">
        <v>81</v>
      </c>
      <c r="B82" s="5" t="s">
        <v>1692</v>
      </c>
      <c r="C82" s="5" t="s">
        <v>150</v>
      </c>
      <c r="D82" s="5" t="s">
        <v>1992</v>
      </c>
      <c r="E82" s="5" t="s">
        <v>1993</v>
      </c>
      <c r="F82" s="5" t="s">
        <v>1994</v>
      </c>
      <c r="G82" s="5" t="s">
        <v>1890</v>
      </c>
      <c r="J82" s="5" t="s">
        <v>2299</v>
      </c>
    </row>
    <row r="83" spans="1:10">
      <c r="A83" s="5">
        <v>82</v>
      </c>
      <c r="B83" s="5" t="s">
        <v>1692</v>
      </c>
      <c r="C83" s="5" t="s">
        <v>150</v>
      </c>
      <c r="D83" s="5" t="s">
        <v>1995</v>
      </c>
      <c r="E83" s="5" t="s">
        <v>1996</v>
      </c>
      <c r="F83" s="5" t="s">
        <v>1997</v>
      </c>
      <c r="G83" s="5" t="s">
        <v>1700</v>
      </c>
      <c r="J83" s="5" t="s">
        <v>2299</v>
      </c>
    </row>
    <row r="84" spans="1:10">
      <c r="A84" s="5">
        <v>83</v>
      </c>
      <c r="B84" s="5" t="s">
        <v>1692</v>
      </c>
      <c r="C84" s="5" t="s">
        <v>150</v>
      </c>
      <c r="D84" s="5" t="s">
        <v>1998</v>
      </c>
      <c r="E84" s="5" t="s">
        <v>1999</v>
      </c>
      <c r="F84" s="5" t="s">
        <v>2000</v>
      </c>
      <c r="G84" s="5" t="s">
        <v>1902</v>
      </c>
      <c r="J84" s="5" t="s">
        <v>2299</v>
      </c>
    </row>
    <row r="85" spans="1:10">
      <c r="A85" s="5">
        <v>84</v>
      </c>
      <c r="B85" s="5" t="s">
        <v>1692</v>
      </c>
      <c r="C85" s="5" t="s">
        <v>150</v>
      </c>
      <c r="D85" s="5" t="s">
        <v>2001</v>
      </c>
      <c r="E85" s="5" t="s">
        <v>2002</v>
      </c>
      <c r="F85" s="5" t="s">
        <v>2003</v>
      </c>
      <c r="G85" s="5" t="s">
        <v>1949</v>
      </c>
      <c r="J85" s="5" t="s">
        <v>2299</v>
      </c>
    </row>
    <row r="86" spans="1:10">
      <c r="A86" s="5">
        <v>85</v>
      </c>
      <c r="B86" s="5" t="s">
        <v>1692</v>
      </c>
      <c r="C86" s="5" t="s">
        <v>150</v>
      </c>
      <c r="D86" s="5" t="s">
        <v>2004</v>
      </c>
      <c r="E86" s="5" t="s">
        <v>2005</v>
      </c>
      <c r="F86" s="5" t="s">
        <v>2006</v>
      </c>
      <c r="G86" s="5" t="s">
        <v>2007</v>
      </c>
      <c r="J86" s="5" t="s">
        <v>2299</v>
      </c>
    </row>
    <row r="87" spans="1:10">
      <c r="A87" s="5">
        <v>86</v>
      </c>
      <c r="B87" s="5" t="s">
        <v>1692</v>
      </c>
      <c r="C87" s="5" t="s">
        <v>150</v>
      </c>
      <c r="D87" s="5" t="s">
        <v>2008</v>
      </c>
      <c r="E87" s="5" t="s">
        <v>2009</v>
      </c>
      <c r="F87" s="5" t="s">
        <v>2010</v>
      </c>
      <c r="G87" s="5" t="s">
        <v>2011</v>
      </c>
      <c r="J87" s="5" t="s">
        <v>2299</v>
      </c>
    </row>
    <row r="88" spans="1:10">
      <c r="A88" s="5">
        <v>87</v>
      </c>
      <c r="B88" s="5" t="s">
        <v>1692</v>
      </c>
      <c r="C88" s="5" t="s">
        <v>150</v>
      </c>
      <c r="D88" s="5" t="s">
        <v>2012</v>
      </c>
      <c r="E88" s="5" t="s">
        <v>2013</v>
      </c>
      <c r="F88" s="5" t="s">
        <v>2014</v>
      </c>
      <c r="G88" s="5" t="s">
        <v>2007</v>
      </c>
      <c r="H88" s="5" t="s">
        <v>2015</v>
      </c>
      <c r="J88" s="5" t="s">
        <v>2299</v>
      </c>
    </row>
    <row r="89" spans="1:10">
      <c r="A89" s="5">
        <v>88</v>
      </c>
      <c r="B89" s="5" t="s">
        <v>1692</v>
      </c>
      <c r="C89" s="5" t="s">
        <v>150</v>
      </c>
      <c r="D89" s="5" t="s">
        <v>2016</v>
      </c>
      <c r="E89" s="5" t="s">
        <v>2017</v>
      </c>
      <c r="F89" s="5" t="s">
        <v>2018</v>
      </c>
      <c r="G89" s="5" t="s">
        <v>2007</v>
      </c>
      <c r="H89" s="5" t="s">
        <v>2019</v>
      </c>
      <c r="J89" s="5" t="s">
        <v>2299</v>
      </c>
    </row>
    <row r="90" spans="1:10">
      <c r="A90" s="5">
        <v>89</v>
      </c>
      <c r="B90" s="5" t="s">
        <v>1692</v>
      </c>
      <c r="C90" s="5" t="s">
        <v>150</v>
      </c>
      <c r="D90" s="5" t="s">
        <v>2020</v>
      </c>
      <c r="E90" s="5" t="s">
        <v>2021</v>
      </c>
      <c r="F90" s="5" t="s">
        <v>2022</v>
      </c>
      <c r="G90" s="5" t="s">
        <v>1958</v>
      </c>
      <c r="J90" s="5" t="s">
        <v>2299</v>
      </c>
    </row>
    <row r="91" spans="1:10">
      <c r="A91" s="5">
        <v>90</v>
      </c>
      <c r="B91" s="5" t="s">
        <v>1692</v>
      </c>
      <c r="C91" s="5" t="s">
        <v>150</v>
      </c>
      <c r="D91" s="5" t="s">
        <v>2023</v>
      </c>
      <c r="E91" s="5" t="s">
        <v>2024</v>
      </c>
      <c r="F91" s="5" t="s">
        <v>2025</v>
      </c>
      <c r="G91" s="5" t="s">
        <v>1793</v>
      </c>
      <c r="H91" s="5" t="s">
        <v>2026</v>
      </c>
      <c r="J91" s="5" t="s">
        <v>2299</v>
      </c>
    </row>
    <row r="92" spans="1:10">
      <c r="A92" s="5">
        <v>91</v>
      </c>
      <c r="B92" s="5" t="s">
        <v>1692</v>
      </c>
      <c r="C92" s="5" t="s">
        <v>150</v>
      </c>
      <c r="D92" s="5" t="s">
        <v>2027</v>
      </c>
      <c r="E92" s="5" t="s">
        <v>2028</v>
      </c>
      <c r="F92" s="5" t="s">
        <v>2029</v>
      </c>
      <c r="G92" s="5" t="s">
        <v>2030</v>
      </c>
      <c r="J92" s="5" t="s">
        <v>2299</v>
      </c>
    </row>
    <row r="93" spans="1:10">
      <c r="A93" s="5">
        <v>92</v>
      </c>
      <c r="B93" s="5" t="s">
        <v>1692</v>
      </c>
      <c r="C93" s="5" t="s">
        <v>150</v>
      </c>
      <c r="D93" s="5" t="s">
        <v>2031</v>
      </c>
      <c r="E93" s="5" t="s">
        <v>2032</v>
      </c>
      <c r="F93" s="5" t="s">
        <v>2033</v>
      </c>
      <c r="G93" s="5" t="s">
        <v>1958</v>
      </c>
      <c r="H93" s="5" t="s">
        <v>1735</v>
      </c>
      <c r="J93" s="5" t="s">
        <v>2299</v>
      </c>
    </row>
    <row r="94" spans="1:10">
      <c r="A94" s="5">
        <v>93</v>
      </c>
      <c r="B94" s="5" t="s">
        <v>1692</v>
      </c>
      <c r="C94" s="5" t="s">
        <v>150</v>
      </c>
      <c r="D94" s="5" t="s">
        <v>2034</v>
      </c>
      <c r="E94" s="5" t="s">
        <v>2035</v>
      </c>
      <c r="F94" s="5" t="s">
        <v>2036</v>
      </c>
      <c r="G94" s="5" t="s">
        <v>1958</v>
      </c>
      <c r="J94" s="5" t="s">
        <v>2299</v>
      </c>
    </row>
    <row r="95" spans="1:10">
      <c r="A95" s="5">
        <v>94</v>
      </c>
      <c r="B95" s="5" t="s">
        <v>1692</v>
      </c>
      <c r="C95" s="5" t="s">
        <v>150</v>
      </c>
      <c r="D95" s="5" t="s">
        <v>2037</v>
      </c>
      <c r="E95" s="5" t="s">
        <v>2038</v>
      </c>
      <c r="F95" s="5" t="s">
        <v>2039</v>
      </c>
      <c r="G95" s="5" t="s">
        <v>2040</v>
      </c>
      <c r="J95" s="5" t="s">
        <v>2299</v>
      </c>
    </row>
    <row r="96" spans="1:10">
      <c r="A96" s="5">
        <v>95</v>
      </c>
      <c r="B96" s="5" t="s">
        <v>1692</v>
      </c>
      <c r="C96" s="5" t="s">
        <v>150</v>
      </c>
      <c r="D96" s="5" t="s">
        <v>2041</v>
      </c>
      <c r="E96" s="5" t="s">
        <v>2042</v>
      </c>
      <c r="F96" s="5" t="s">
        <v>2043</v>
      </c>
      <c r="G96" s="5" t="s">
        <v>1696</v>
      </c>
      <c r="J96" s="5" t="s">
        <v>2299</v>
      </c>
    </row>
    <row r="97" spans="1:10">
      <c r="A97" s="5">
        <v>96</v>
      </c>
      <c r="B97" s="5" t="s">
        <v>1692</v>
      </c>
      <c r="C97" s="5" t="s">
        <v>150</v>
      </c>
      <c r="D97" s="5" t="s">
        <v>2044</v>
      </c>
      <c r="E97" s="5" t="s">
        <v>2045</v>
      </c>
      <c r="F97" s="5" t="s">
        <v>2046</v>
      </c>
      <c r="G97" s="5" t="s">
        <v>1821</v>
      </c>
      <c r="I97" s="5" t="s">
        <v>2026</v>
      </c>
      <c r="J97" s="5" t="s">
        <v>2299</v>
      </c>
    </row>
    <row r="98" spans="1:10">
      <c r="A98" s="5">
        <v>97</v>
      </c>
      <c r="B98" s="5" t="s">
        <v>1692</v>
      </c>
      <c r="C98" s="5" t="s">
        <v>150</v>
      </c>
      <c r="D98" s="5" t="s">
        <v>2047</v>
      </c>
      <c r="E98" s="5" t="s">
        <v>2048</v>
      </c>
      <c r="F98" s="5" t="s">
        <v>2049</v>
      </c>
      <c r="G98" s="5" t="s">
        <v>1739</v>
      </c>
      <c r="J98" s="5" t="s">
        <v>2299</v>
      </c>
    </row>
    <row r="99" spans="1:10">
      <c r="A99" s="5">
        <v>98</v>
      </c>
      <c r="B99" s="5" t="s">
        <v>1692</v>
      </c>
      <c r="C99" s="5" t="s">
        <v>150</v>
      </c>
      <c r="D99" s="5" t="s">
        <v>2050</v>
      </c>
      <c r="E99" s="5" t="s">
        <v>2051</v>
      </c>
      <c r="F99" s="5" t="s">
        <v>2052</v>
      </c>
      <c r="G99" s="5" t="s">
        <v>1770</v>
      </c>
      <c r="J99" s="5" t="s">
        <v>2299</v>
      </c>
    </row>
    <row r="100" spans="1:10">
      <c r="A100" s="5">
        <v>99</v>
      </c>
      <c r="B100" s="5" t="s">
        <v>1692</v>
      </c>
      <c r="C100" s="5" t="s">
        <v>150</v>
      </c>
      <c r="D100" s="5" t="s">
        <v>2053</v>
      </c>
      <c r="E100" s="5" t="s">
        <v>2054</v>
      </c>
      <c r="F100" s="5" t="s">
        <v>2055</v>
      </c>
      <c r="G100" s="5" t="s">
        <v>1743</v>
      </c>
      <c r="J100" s="5" t="s">
        <v>2299</v>
      </c>
    </row>
    <row r="101" spans="1:10">
      <c r="A101" s="5">
        <v>100</v>
      </c>
      <c r="B101" s="5" t="s">
        <v>1692</v>
      </c>
      <c r="C101" s="5" t="s">
        <v>150</v>
      </c>
      <c r="D101" s="5" t="s">
        <v>2056</v>
      </c>
      <c r="E101" s="5" t="s">
        <v>2057</v>
      </c>
      <c r="F101" s="5" t="s">
        <v>2058</v>
      </c>
      <c r="G101" s="5" t="s">
        <v>1743</v>
      </c>
      <c r="J101" s="5" t="s">
        <v>2299</v>
      </c>
    </row>
    <row r="102" spans="1:10">
      <c r="A102" s="5">
        <v>101</v>
      </c>
      <c r="B102" s="5" t="s">
        <v>1692</v>
      </c>
      <c r="C102" s="5" t="s">
        <v>150</v>
      </c>
      <c r="D102" s="5" t="s">
        <v>2059</v>
      </c>
      <c r="E102" s="5" t="s">
        <v>2060</v>
      </c>
      <c r="F102" s="5" t="s">
        <v>2061</v>
      </c>
      <c r="G102" s="5" t="s">
        <v>1894</v>
      </c>
      <c r="J102" s="5" t="s">
        <v>2299</v>
      </c>
    </row>
    <row r="103" spans="1:10">
      <c r="A103" s="5">
        <v>102</v>
      </c>
      <c r="B103" s="5" t="s">
        <v>1692</v>
      </c>
      <c r="C103" s="5" t="s">
        <v>150</v>
      </c>
      <c r="D103" s="5" t="s">
        <v>2062</v>
      </c>
      <c r="E103" s="5" t="s">
        <v>2063</v>
      </c>
      <c r="F103" s="5" t="s">
        <v>2064</v>
      </c>
      <c r="G103" s="5" t="s">
        <v>1876</v>
      </c>
      <c r="J103" s="5" t="s">
        <v>2299</v>
      </c>
    </row>
    <row r="104" spans="1:10">
      <c r="A104" s="5">
        <v>103</v>
      </c>
      <c r="B104" s="5" t="s">
        <v>1692</v>
      </c>
      <c r="C104" s="5" t="s">
        <v>150</v>
      </c>
      <c r="D104" s="5" t="s">
        <v>2065</v>
      </c>
      <c r="E104" s="5" t="s">
        <v>2066</v>
      </c>
      <c r="F104" s="5" t="s">
        <v>2067</v>
      </c>
      <c r="G104" s="5" t="s">
        <v>1770</v>
      </c>
      <c r="J104" s="5" t="s">
        <v>2299</v>
      </c>
    </row>
    <row r="105" spans="1:10">
      <c r="A105" s="5">
        <v>104</v>
      </c>
      <c r="B105" s="5" t="s">
        <v>1692</v>
      </c>
      <c r="C105" s="5" t="s">
        <v>150</v>
      </c>
      <c r="D105" s="5" t="s">
        <v>2068</v>
      </c>
      <c r="E105" s="5" t="s">
        <v>2069</v>
      </c>
      <c r="F105" s="5" t="s">
        <v>2070</v>
      </c>
      <c r="G105" s="5" t="s">
        <v>2071</v>
      </c>
      <c r="J105" s="5" t="s">
        <v>2299</v>
      </c>
    </row>
    <row r="106" spans="1:10">
      <c r="A106" s="5">
        <v>105</v>
      </c>
      <c r="B106" s="5" t="s">
        <v>1692</v>
      </c>
      <c r="C106" s="5" t="s">
        <v>150</v>
      </c>
      <c r="D106" s="5" t="s">
        <v>2072</v>
      </c>
      <c r="E106" s="5" t="s">
        <v>2073</v>
      </c>
      <c r="F106" s="5" t="s">
        <v>2074</v>
      </c>
      <c r="G106" s="5" t="s">
        <v>1851</v>
      </c>
      <c r="J106" s="5" t="s">
        <v>2299</v>
      </c>
    </row>
    <row r="107" spans="1:10">
      <c r="A107" s="5">
        <v>106</v>
      </c>
      <c r="B107" s="5" t="s">
        <v>1692</v>
      </c>
      <c r="C107" s="5" t="s">
        <v>150</v>
      </c>
      <c r="D107" s="5" t="s">
        <v>2075</v>
      </c>
      <c r="E107" s="5" t="s">
        <v>2076</v>
      </c>
      <c r="F107" s="5" t="s">
        <v>2077</v>
      </c>
      <c r="G107" s="5" t="s">
        <v>1747</v>
      </c>
      <c r="J107" s="5" t="s">
        <v>2299</v>
      </c>
    </row>
    <row r="108" spans="1:10">
      <c r="A108" s="5">
        <v>107</v>
      </c>
      <c r="B108" s="5" t="s">
        <v>1692</v>
      </c>
      <c r="C108" s="5" t="s">
        <v>150</v>
      </c>
      <c r="D108" s="5" t="s">
        <v>2078</v>
      </c>
      <c r="E108" s="5" t="s">
        <v>2079</v>
      </c>
      <c r="F108" s="5" t="s">
        <v>2080</v>
      </c>
      <c r="G108" s="5" t="s">
        <v>2081</v>
      </c>
      <c r="J108" s="5" t="s">
        <v>2299</v>
      </c>
    </row>
    <row r="109" spans="1:10">
      <c r="A109" s="5">
        <v>108</v>
      </c>
      <c r="B109" s="5" t="s">
        <v>1692</v>
      </c>
      <c r="C109" s="5" t="s">
        <v>150</v>
      </c>
      <c r="D109" s="5" t="s">
        <v>2082</v>
      </c>
      <c r="E109" s="5" t="s">
        <v>2083</v>
      </c>
      <c r="F109" s="5" t="s">
        <v>2084</v>
      </c>
      <c r="G109" s="5" t="s">
        <v>1696</v>
      </c>
      <c r="J109" s="5" t="s">
        <v>2299</v>
      </c>
    </row>
    <row r="110" spans="1:10">
      <c r="A110" s="5">
        <v>109</v>
      </c>
      <c r="B110" s="5" t="s">
        <v>1692</v>
      </c>
      <c r="C110" s="5" t="s">
        <v>150</v>
      </c>
      <c r="D110" s="5" t="s">
        <v>2085</v>
      </c>
      <c r="E110" s="5" t="s">
        <v>2086</v>
      </c>
      <c r="F110" s="5" t="s">
        <v>2087</v>
      </c>
      <c r="G110" s="5" t="s">
        <v>1704</v>
      </c>
      <c r="H110" s="5" t="s">
        <v>2088</v>
      </c>
      <c r="J110" s="5" t="s">
        <v>2299</v>
      </c>
    </row>
    <row r="111" spans="1:10">
      <c r="A111" s="5">
        <v>110</v>
      </c>
      <c r="B111" s="5" t="s">
        <v>1692</v>
      </c>
      <c r="C111" s="5" t="s">
        <v>150</v>
      </c>
      <c r="D111" s="5" t="s">
        <v>2089</v>
      </c>
      <c r="E111" s="5" t="s">
        <v>2090</v>
      </c>
      <c r="F111" s="5" t="s">
        <v>2091</v>
      </c>
      <c r="G111" s="5" t="s">
        <v>1851</v>
      </c>
      <c r="J111" s="5" t="s">
        <v>2299</v>
      </c>
    </row>
    <row r="112" spans="1:10">
      <c r="A112" s="5">
        <v>111</v>
      </c>
      <c r="B112" s="5" t="s">
        <v>1692</v>
      </c>
      <c r="C112" s="5" t="s">
        <v>150</v>
      </c>
      <c r="D112" s="5" t="s">
        <v>2092</v>
      </c>
      <c r="E112" s="5" t="s">
        <v>2093</v>
      </c>
      <c r="F112" s="5" t="s">
        <v>2094</v>
      </c>
      <c r="G112" s="5" t="s">
        <v>2007</v>
      </c>
      <c r="J112" s="5" t="s">
        <v>2299</v>
      </c>
    </row>
    <row r="113" spans="1:10">
      <c r="A113" s="5">
        <v>112</v>
      </c>
      <c r="B113" s="5" t="s">
        <v>1692</v>
      </c>
      <c r="C113" s="5" t="s">
        <v>150</v>
      </c>
      <c r="D113" s="5" t="s">
        <v>2095</v>
      </c>
      <c r="E113" s="5" t="s">
        <v>2096</v>
      </c>
      <c r="F113" s="5" t="s">
        <v>2097</v>
      </c>
      <c r="G113" s="5" t="s">
        <v>2011</v>
      </c>
      <c r="J113" s="5" t="s">
        <v>2299</v>
      </c>
    </row>
    <row r="114" spans="1:10">
      <c r="A114" s="5">
        <v>113</v>
      </c>
      <c r="B114" s="5" t="s">
        <v>1692</v>
      </c>
      <c r="C114" s="5" t="s">
        <v>150</v>
      </c>
      <c r="D114" s="5" t="s">
        <v>2098</v>
      </c>
      <c r="E114" s="5" t="s">
        <v>2099</v>
      </c>
      <c r="F114" s="5" t="s">
        <v>2100</v>
      </c>
      <c r="G114" s="5" t="s">
        <v>1890</v>
      </c>
      <c r="J114" s="5" t="s">
        <v>2299</v>
      </c>
    </row>
    <row r="115" spans="1:10">
      <c r="A115" s="5">
        <v>114</v>
      </c>
      <c r="B115" s="5" t="s">
        <v>1692</v>
      </c>
      <c r="C115" s="5" t="s">
        <v>150</v>
      </c>
      <c r="D115" s="5" t="s">
        <v>2101</v>
      </c>
      <c r="E115" s="5" t="s">
        <v>2102</v>
      </c>
      <c r="F115" s="5" t="s">
        <v>2103</v>
      </c>
      <c r="G115" s="5" t="s">
        <v>1958</v>
      </c>
      <c r="J115" s="5" t="s">
        <v>2299</v>
      </c>
    </row>
    <row r="116" spans="1:10">
      <c r="A116" s="5">
        <v>115</v>
      </c>
      <c r="B116" s="5" t="s">
        <v>1692</v>
      </c>
      <c r="C116" s="5" t="s">
        <v>150</v>
      </c>
      <c r="D116" s="5" t="s">
        <v>2104</v>
      </c>
      <c r="E116" s="5" t="s">
        <v>2105</v>
      </c>
      <c r="F116" s="5" t="s">
        <v>2106</v>
      </c>
      <c r="G116" s="5" t="s">
        <v>2107</v>
      </c>
      <c r="J116" s="5" t="s">
        <v>2299</v>
      </c>
    </row>
    <row r="117" spans="1:10">
      <c r="A117" s="5">
        <v>116</v>
      </c>
      <c r="B117" s="5" t="s">
        <v>1692</v>
      </c>
      <c r="C117" s="5" t="s">
        <v>150</v>
      </c>
      <c r="D117" s="5" t="s">
        <v>2108</v>
      </c>
      <c r="E117" s="5" t="s">
        <v>2109</v>
      </c>
      <c r="F117" s="5" t="s">
        <v>2106</v>
      </c>
      <c r="G117" s="5" t="s">
        <v>1865</v>
      </c>
      <c r="J117" s="5" t="s">
        <v>2299</v>
      </c>
    </row>
    <row r="118" spans="1:10">
      <c r="A118" s="5">
        <v>117</v>
      </c>
      <c r="B118" s="5" t="s">
        <v>1692</v>
      </c>
      <c r="C118" s="5" t="s">
        <v>150</v>
      </c>
      <c r="D118" s="5" t="s">
        <v>2110</v>
      </c>
      <c r="E118" s="5" t="s">
        <v>2111</v>
      </c>
      <c r="F118" s="5" t="s">
        <v>2106</v>
      </c>
      <c r="G118" s="5" t="s">
        <v>2112</v>
      </c>
      <c r="J118" s="5" t="s">
        <v>2299</v>
      </c>
    </row>
    <row r="119" spans="1:10">
      <c r="A119" s="5">
        <v>118</v>
      </c>
      <c r="B119" s="5" t="s">
        <v>1692</v>
      </c>
      <c r="C119" s="5" t="s">
        <v>150</v>
      </c>
      <c r="D119" s="5" t="s">
        <v>2113</v>
      </c>
      <c r="E119" s="5" t="s">
        <v>2114</v>
      </c>
      <c r="F119" s="5" t="s">
        <v>2106</v>
      </c>
      <c r="G119" s="5" t="s">
        <v>2115</v>
      </c>
      <c r="J119" s="5" t="s">
        <v>2299</v>
      </c>
    </row>
    <row r="120" spans="1:10">
      <c r="A120" s="5">
        <v>119</v>
      </c>
      <c r="B120" s="5" t="s">
        <v>1692</v>
      </c>
      <c r="C120" s="5" t="s">
        <v>150</v>
      </c>
      <c r="D120" s="5" t="s">
        <v>2116</v>
      </c>
      <c r="E120" s="5" t="s">
        <v>2117</v>
      </c>
      <c r="F120" s="5" t="s">
        <v>2106</v>
      </c>
      <c r="G120" s="5" t="s">
        <v>2118</v>
      </c>
      <c r="J120" s="5" t="s">
        <v>2299</v>
      </c>
    </row>
    <row r="121" spans="1:10">
      <c r="A121" s="5">
        <v>120</v>
      </c>
      <c r="B121" s="5" t="s">
        <v>1692</v>
      </c>
      <c r="C121" s="5" t="s">
        <v>150</v>
      </c>
      <c r="D121" s="5" t="s">
        <v>2119</v>
      </c>
      <c r="E121" s="5" t="s">
        <v>2120</v>
      </c>
      <c r="F121" s="5" t="s">
        <v>2106</v>
      </c>
      <c r="G121" s="5" t="s">
        <v>2121</v>
      </c>
      <c r="J121" s="5" t="s">
        <v>2299</v>
      </c>
    </row>
    <row r="122" spans="1:10">
      <c r="A122" s="5">
        <v>121</v>
      </c>
      <c r="B122" s="5" t="s">
        <v>1692</v>
      </c>
      <c r="C122" s="5" t="s">
        <v>150</v>
      </c>
      <c r="D122" s="5" t="s">
        <v>2122</v>
      </c>
      <c r="E122" s="5" t="s">
        <v>2123</v>
      </c>
      <c r="F122" s="5" t="s">
        <v>2106</v>
      </c>
      <c r="G122" s="5" t="s">
        <v>2124</v>
      </c>
      <c r="J122" s="5" t="s">
        <v>2299</v>
      </c>
    </row>
    <row r="123" spans="1:10">
      <c r="A123" s="5">
        <v>122</v>
      </c>
      <c r="B123" s="5" t="s">
        <v>1692</v>
      </c>
      <c r="C123" s="5" t="s">
        <v>150</v>
      </c>
      <c r="D123" s="5" t="s">
        <v>2125</v>
      </c>
      <c r="E123" s="5" t="s">
        <v>2126</v>
      </c>
      <c r="F123" s="5" t="s">
        <v>2106</v>
      </c>
      <c r="G123" s="5" t="s">
        <v>2127</v>
      </c>
      <c r="J123" s="5" t="s">
        <v>2299</v>
      </c>
    </row>
    <row r="124" spans="1:10">
      <c r="A124" s="5">
        <v>123</v>
      </c>
      <c r="B124" s="5" t="s">
        <v>1692</v>
      </c>
      <c r="C124" s="5" t="s">
        <v>150</v>
      </c>
      <c r="D124" s="5" t="s">
        <v>2128</v>
      </c>
      <c r="E124" s="5" t="s">
        <v>2129</v>
      </c>
      <c r="F124" s="5" t="s">
        <v>2130</v>
      </c>
      <c r="G124" s="5" t="s">
        <v>1734</v>
      </c>
      <c r="J124" s="5" t="s">
        <v>2299</v>
      </c>
    </row>
    <row r="125" spans="1:10">
      <c r="A125" s="5">
        <v>124</v>
      </c>
      <c r="B125" s="5" t="s">
        <v>1692</v>
      </c>
      <c r="C125" s="5" t="s">
        <v>150</v>
      </c>
      <c r="D125" s="5" t="s">
        <v>2131</v>
      </c>
      <c r="E125" s="5" t="s">
        <v>2132</v>
      </c>
      <c r="F125" s="5" t="s">
        <v>2133</v>
      </c>
      <c r="G125" s="5" t="s">
        <v>2134</v>
      </c>
      <c r="J125" s="5" t="s">
        <v>2299</v>
      </c>
    </row>
    <row r="126" spans="1:10">
      <c r="A126" s="5">
        <v>125</v>
      </c>
      <c r="B126" s="5" t="s">
        <v>1692</v>
      </c>
      <c r="C126" s="5" t="s">
        <v>150</v>
      </c>
      <c r="D126" s="5" t="s">
        <v>2135</v>
      </c>
      <c r="E126" s="5" t="s">
        <v>2136</v>
      </c>
      <c r="F126" s="5" t="s">
        <v>2137</v>
      </c>
      <c r="G126" s="5" t="s">
        <v>1800</v>
      </c>
      <c r="J126" s="5" t="s">
        <v>2299</v>
      </c>
    </row>
    <row r="127" spans="1:10">
      <c r="A127" s="5">
        <v>126</v>
      </c>
      <c r="B127" s="5" t="s">
        <v>1692</v>
      </c>
      <c r="C127" s="5" t="s">
        <v>150</v>
      </c>
      <c r="D127" s="5" t="s">
        <v>2138</v>
      </c>
      <c r="E127" s="5" t="s">
        <v>2139</v>
      </c>
      <c r="F127" s="5" t="s">
        <v>2140</v>
      </c>
      <c r="G127" s="5" t="s">
        <v>2141</v>
      </c>
      <c r="J127" s="5" t="s">
        <v>2299</v>
      </c>
    </row>
    <row r="128" spans="1:10">
      <c r="A128" s="5">
        <v>127</v>
      </c>
      <c r="B128" s="5" t="s">
        <v>1692</v>
      </c>
      <c r="C128" s="5" t="s">
        <v>150</v>
      </c>
      <c r="D128" s="5" t="s">
        <v>2142</v>
      </c>
      <c r="E128" s="5" t="s">
        <v>2143</v>
      </c>
      <c r="F128" s="5" t="s">
        <v>2144</v>
      </c>
      <c r="G128" s="5" t="s">
        <v>1890</v>
      </c>
      <c r="J128" s="5" t="s">
        <v>2299</v>
      </c>
    </row>
    <row r="129" spans="1:10">
      <c r="A129" s="5">
        <v>128</v>
      </c>
      <c r="B129" s="5" t="s">
        <v>1692</v>
      </c>
      <c r="C129" s="5" t="s">
        <v>150</v>
      </c>
      <c r="D129" s="5" t="s">
        <v>2145</v>
      </c>
      <c r="E129" s="5" t="s">
        <v>2146</v>
      </c>
      <c r="F129" s="5" t="s">
        <v>2147</v>
      </c>
      <c r="G129" s="5" t="s">
        <v>2148</v>
      </c>
      <c r="J129" s="5" t="s">
        <v>2299</v>
      </c>
    </row>
    <row r="130" spans="1:10">
      <c r="A130" s="5">
        <v>129</v>
      </c>
      <c r="B130" s="5" t="s">
        <v>1692</v>
      </c>
      <c r="C130" s="5" t="s">
        <v>150</v>
      </c>
      <c r="D130" s="5" t="s">
        <v>2149</v>
      </c>
      <c r="E130" s="5" t="s">
        <v>2150</v>
      </c>
      <c r="F130" s="5" t="s">
        <v>2151</v>
      </c>
      <c r="G130" s="5" t="s">
        <v>2152</v>
      </c>
      <c r="H130" s="5" t="s">
        <v>2153</v>
      </c>
      <c r="J130" s="5" t="s">
        <v>2299</v>
      </c>
    </row>
    <row r="131" spans="1:10">
      <c r="A131" s="5">
        <v>130</v>
      </c>
      <c r="B131" s="5" t="s">
        <v>1692</v>
      </c>
      <c r="C131" s="5" t="s">
        <v>150</v>
      </c>
      <c r="D131" s="5" t="s">
        <v>2154</v>
      </c>
      <c r="E131" s="5" t="s">
        <v>2155</v>
      </c>
      <c r="F131" s="5" t="s">
        <v>2156</v>
      </c>
      <c r="G131" s="5" t="s">
        <v>2007</v>
      </c>
      <c r="J131" s="5" t="s">
        <v>2299</v>
      </c>
    </row>
    <row r="132" spans="1:10">
      <c r="A132" s="5">
        <v>131</v>
      </c>
      <c r="B132" s="5" t="s">
        <v>1692</v>
      </c>
      <c r="C132" s="5" t="s">
        <v>150</v>
      </c>
      <c r="D132" s="5" t="s">
        <v>2157</v>
      </c>
      <c r="E132" s="5" t="s">
        <v>2158</v>
      </c>
      <c r="F132" s="5" t="s">
        <v>2159</v>
      </c>
      <c r="G132" s="5" t="s">
        <v>1747</v>
      </c>
      <c r="J132" s="5" t="s">
        <v>2299</v>
      </c>
    </row>
    <row r="133" spans="1:10">
      <c r="A133" s="5">
        <v>132</v>
      </c>
      <c r="B133" s="5" t="s">
        <v>1692</v>
      </c>
      <c r="C133" s="5" t="s">
        <v>150</v>
      </c>
      <c r="D133" s="5" t="s">
        <v>2160</v>
      </c>
      <c r="E133" s="5" t="s">
        <v>2161</v>
      </c>
      <c r="F133" s="5" t="s">
        <v>2162</v>
      </c>
      <c r="G133" s="5" t="s">
        <v>1747</v>
      </c>
      <c r="J133" s="5" t="s">
        <v>2299</v>
      </c>
    </row>
    <row r="134" spans="1:10">
      <c r="A134" s="5">
        <v>133</v>
      </c>
      <c r="B134" s="5" t="s">
        <v>1692</v>
      </c>
      <c r="C134" s="5" t="s">
        <v>150</v>
      </c>
      <c r="D134" s="5" t="s">
        <v>2163</v>
      </c>
      <c r="E134" s="5" t="s">
        <v>2164</v>
      </c>
      <c r="F134" s="5" t="s">
        <v>2165</v>
      </c>
      <c r="G134" s="5" t="s">
        <v>1770</v>
      </c>
      <c r="H134" s="5" t="s">
        <v>2166</v>
      </c>
      <c r="J134" s="5" t="s">
        <v>2299</v>
      </c>
    </row>
    <row r="135" spans="1:10">
      <c r="A135" s="5">
        <v>134</v>
      </c>
      <c r="B135" s="5" t="s">
        <v>1692</v>
      </c>
      <c r="C135" s="5" t="s">
        <v>150</v>
      </c>
      <c r="D135" s="5" t="s">
        <v>2167</v>
      </c>
      <c r="E135" s="5" t="s">
        <v>2168</v>
      </c>
      <c r="F135" s="5" t="s">
        <v>2169</v>
      </c>
      <c r="G135" s="5" t="s">
        <v>2170</v>
      </c>
      <c r="J135" s="5" t="s">
        <v>2299</v>
      </c>
    </row>
    <row r="136" spans="1:10">
      <c r="A136" s="5">
        <v>135</v>
      </c>
      <c r="B136" s="5" t="s">
        <v>1692</v>
      </c>
      <c r="C136" s="5" t="s">
        <v>150</v>
      </c>
      <c r="D136" s="5" t="s">
        <v>2171</v>
      </c>
      <c r="E136" s="5" t="s">
        <v>2172</v>
      </c>
      <c r="F136" s="5" t="s">
        <v>2173</v>
      </c>
      <c r="G136" s="5" t="s">
        <v>1813</v>
      </c>
      <c r="H136" s="5" t="s">
        <v>2174</v>
      </c>
      <c r="J136" s="5" t="s">
        <v>2299</v>
      </c>
    </row>
    <row r="137" spans="1:10">
      <c r="A137" s="5">
        <v>136</v>
      </c>
      <c r="B137" s="5" t="s">
        <v>1692</v>
      </c>
      <c r="C137" s="5" t="s">
        <v>150</v>
      </c>
      <c r="D137" s="5" t="s">
        <v>2175</v>
      </c>
      <c r="E137" s="5" t="s">
        <v>2172</v>
      </c>
      <c r="F137" s="5" t="s">
        <v>2176</v>
      </c>
      <c r="G137" s="5" t="s">
        <v>2177</v>
      </c>
      <c r="J137" s="5" t="s">
        <v>2299</v>
      </c>
    </row>
    <row r="138" spans="1:10">
      <c r="A138" s="5">
        <v>137</v>
      </c>
      <c r="B138" s="5" t="s">
        <v>1692</v>
      </c>
      <c r="C138" s="5" t="s">
        <v>150</v>
      </c>
      <c r="D138" s="5" t="s">
        <v>2178</v>
      </c>
      <c r="E138" s="5" t="s">
        <v>2179</v>
      </c>
      <c r="F138" s="5" t="s">
        <v>2180</v>
      </c>
      <c r="G138" s="5" t="s">
        <v>1949</v>
      </c>
      <c r="J138" s="5" t="s">
        <v>2299</v>
      </c>
    </row>
    <row r="139" spans="1:10">
      <c r="A139" s="5">
        <v>138</v>
      </c>
      <c r="B139" s="5" t="s">
        <v>1692</v>
      </c>
      <c r="C139" s="5" t="s">
        <v>150</v>
      </c>
      <c r="D139" s="5" t="s">
        <v>2181</v>
      </c>
      <c r="E139" s="5" t="s">
        <v>2182</v>
      </c>
      <c r="F139" s="5" t="s">
        <v>2183</v>
      </c>
      <c r="G139" s="5" t="s">
        <v>1800</v>
      </c>
      <c r="J139" s="5" t="s">
        <v>2299</v>
      </c>
    </row>
    <row r="140" spans="1:10">
      <c r="A140" s="5">
        <v>139</v>
      </c>
      <c r="B140" s="5" t="s">
        <v>1692</v>
      </c>
      <c r="C140" s="5" t="s">
        <v>150</v>
      </c>
      <c r="D140" s="5" t="s">
        <v>2184</v>
      </c>
      <c r="E140" s="5" t="s">
        <v>2185</v>
      </c>
      <c r="F140" s="5" t="s">
        <v>2186</v>
      </c>
      <c r="G140" s="5" t="s">
        <v>1747</v>
      </c>
      <c r="J140" s="5" t="s">
        <v>2299</v>
      </c>
    </row>
    <row r="141" spans="1:10">
      <c r="A141" s="5">
        <v>140</v>
      </c>
      <c r="B141" s="5" t="s">
        <v>1692</v>
      </c>
      <c r="C141" s="5" t="s">
        <v>150</v>
      </c>
      <c r="D141" s="5" t="s">
        <v>2187</v>
      </c>
      <c r="E141" s="5" t="s">
        <v>2188</v>
      </c>
      <c r="F141" s="5" t="s">
        <v>2189</v>
      </c>
      <c r="G141" s="5" t="s">
        <v>2134</v>
      </c>
      <c r="J141" s="5" t="s">
        <v>2299</v>
      </c>
    </row>
    <row r="142" spans="1:10">
      <c r="A142" s="5">
        <v>141</v>
      </c>
      <c r="B142" s="5" t="s">
        <v>1692</v>
      </c>
      <c r="C142" s="5" t="s">
        <v>150</v>
      </c>
      <c r="D142" s="5" t="s">
        <v>2190</v>
      </c>
      <c r="E142" s="5" t="s">
        <v>2191</v>
      </c>
      <c r="F142" s="5" t="s">
        <v>2192</v>
      </c>
      <c r="G142" s="5" t="s">
        <v>2193</v>
      </c>
      <c r="J142" s="5" t="s">
        <v>2299</v>
      </c>
    </row>
    <row r="143" spans="1:10">
      <c r="A143" s="5">
        <v>142</v>
      </c>
      <c r="B143" s="5" t="s">
        <v>1692</v>
      </c>
      <c r="C143" s="5" t="s">
        <v>150</v>
      </c>
      <c r="D143" s="5" t="s">
        <v>2194</v>
      </c>
      <c r="E143" s="5" t="s">
        <v>2195</v>
      </c>
      <c r="F143" s="5" t="s">
        <v>2196</v>
      </c>
      <c r="G143" s="5" t="s">
        <v>2170</v>
      </c>
      <c r="J143" s="5" t="s">
        <v>2299</v>
      </c>
    </row>
    <row r="144" spans="1:10">
      <c r="A144" s="5">
        <v>143</v>
      </c>
      <c r="B144" s="5" t="s">
        <v>1692</v>
      </c>
      <c r="C144" s="5" t="s">
        <v>150</v>
      </c>
      <c r="D144" s="5" t="s">
        <v>2197</v>
      </c>
      <c r="E144" s="5" t="s">
        <v>2198</v>
      </c>
      <c r="F144" s="5" t="s">
        <v>2199</v>
      </c>
      <c r="G144" s="5" t="s">
        <v>2200</v>
      </c>
      <c r="J144" s="5" t="s">
        <v>2299</v>
      </c>
    </row>
    <row r="145" spans="1:10">
      <c r="A145" s="5">
        <v>144</v>
      </c>
      <c r="B145" s="5" t="s">
        <v>1692</v>
      </c>
      <c r="C145" s="5" t="s">
        <v>150</v>
      </c>
      <c r="D145" s="5" t="s">
        <v>2201</v>
      </c>
      <c r="E145" s="5" t="s">
        <v>2202</v>
      </c>
      <c r="F145" s="5" t="s">
        <v>2203</v>
      </c>
      <c r="G145" s="5" t="s">
        <v>1766</v>
      </c>
      <c r="J145" s="5" t="s">
        <v>2299</v>
      </c>
    </row>
    <row r="146" spans="1:10">
      <c r="A146" s="5">
        <v>145</v>
      </c>
      <c r="B146" s="5" t="s">
        <v>1692</v>
      </c>
      <c r="C146" s="5" t="s">
        <v>150</v>
      </c>
      <c r="D146" s="5" t="s">
        <v>2204</v>
      </c>
      <c r="E146" s="5" t="s">
        <v>2205</v>
      </c>
      <c r="F146" s="5" t="s">
        <v>2206</v>
      </c>
      <c r="G146" s="5" t="s">
        <v>1949</v>
      </c>
      <c r="J146" s="5" t="s">
        <v>2299</v>
      </c>
    </row>
    <row r="147" spans="1:10">
      <c r="A147" s="5">
        <v>146</v>
      </c>
      <c r="B147" s="5" t="s">
        <v>1692</v>
      </c>
      <c r="C147" s="5" t="s">
        <v>150</v>
      </c>
      <c r="D147" s="5" t="s">
        <v>2207</v>
      </c>
      <c r="E147" s="5" t="s">
        <v>2208</v>
      </c>
      <c r="F147" s="5" t="s">
        <v>2209</v>
      </c>
      <c r="G147" s="5" t="s">
        <v>1985</v>
      </c>
      <c r="J147" s="5" t="s">
        <v>2299</v>
      </c>
    </row>
    <row r="148" spans="1:10">
      <c r="A148" s="5">
        <v>147</v>
      </c>
      <c r="B148" s="5" t="s">
        <v>1692</v>
      </c>
      <c r="C148" s="5" t="s">
        <v>150</v>
      </c>
      <c r="D148" s="5" t="s">
        <v>2210</v>
      </c>
      <c r="E148" s="5" t="s">
        <v>2211</v>
      </c>
      <c r="F148" s="5" t="s">
        <v>2212</v>
      </c>
      <c r="G148" s="5" t="s">
        <v>2213</v>
      </c>
      <c r="J148" s="5" t="s">
        <v>2299</v>
      </c>
    </row>
    <row r="149" spans="1:10">
      <c r="A149" s="5">
        <v>148</v>
      </c>
      <c r="B149" s="5" t="s">
        <v>1692</v>
      </c>
      <c r="C149" s="5" t="s">
        <v>150</v>
      </c>
      <c r="D149" s="5" t="s">
        <v>2214</v>
      </c>
      <c r="E149" s="5" t="s">
        <v>2215</v>
      </c>
      <c r="F149" s="5" t="s">
        <v>2216</v>
      </c>
      <c r="G149" s="5" t="s">
        <v>2134</v>
      </c>
      <c r="J149" s="5" t="s">
        <v>2299</v>
      </c>
    </row>
    <row r="150" spans="1:10">
      <c r="A150" s="5">
        <v>149</v>
      </c>
      <c r="B150" s="5" t="s">
        <v>1692</v>
      </c>
      <c r="C150" s="5" t="s">
        <v>150</v>
      </c>
      <c r="D150" s="5" t="s">
        <v>2217</v>
      </c>
      <c r="E150" s="5" t="s">
        <v>2218</v>
      </c>
      <c r="F150" s="5" t="s">
        <v>2219</v>
      </c>
      <c r="G150" s="5" t="s">
        <v>1902</v>
      </c>
      <c r="J150" s="5" t="s">
        <v>2299</v>
      </c>
    </row>
    <row r="151" spans="1:10">
      <c r="A151" s="5">
        <v>150</v>
      </c>
      <c r="B151" s="5" t="s">
        <v>1692</v>
      </c>
      <c r="C151" s="5" t="s">
        <v>150</v>
      </c>
      <c r="D151" s="5" t="s">
        <v>2220</v>
      </c>
      <c r="E151" s="5" t="s">
        <v>2221</v>
      </c>
      <c r="F151" s="5" t="s">
        <v>2222</v>
      </c>
      <c r="G151" s="5" t="s">
        <v>1953</v>
      </c>
      <c r="J151" s="5" t="s">
        <v>2299</v>
      </c>
    </row>
    <row r="152" spans="1:10">
      <c r="A152" s="5">
        <v>151</v>
      </c>
      <c r="B152" s="5" t="s">
        <v>1692</v>
      </c>
      <c r="C152" s="5" t="s">
        <v>150</v>
      </c>
      <c r="D152" s="5" t="s">
        <v>2223</v>
      </c>
      <c r="E152" s="5" t="s">
        <v>2224</v>
      </c>
      <c r="F152" s="5" t="s">
        <v>1711</v>
      </c>
      <c r="G152" s="5" t="s">
        <v>2225</v>
      </c>
      <c r="J152" s="5" t="s">
        <v>2299</v>
      </c>
    </row>
    <row r="153" spans="1:10">
      <c r="A153" s="5">
        <v>152</v>
      </c>
      <c r="B153" s="5" t="s">
        <v>1692</v>
      </c>
      <c r="C153" s="5" t="s">
        <v>150</v>
      </c>
      <c r="D153" s="5" t="s">
        <v>2226</v>
      </c>
      <c r="E153" s="5" t="s">
        <v>2227</v>
      </c>
      <c r="F153" s="5" t="s">
        <v>2228</v>
      </c>
      <c r="G153" s="5" t="s">
        <v>2141</v>
      </c>
      <c r="J153" s="5" t="s">
        <v>2299</v>
      </c>
    </row>
    <row r="154" spans="1:10">
      <c r="A154" s="5">
        <v>153</v>
      </c>
      <c r="B154" s="5" t="s">
        <v>1692</v>
      </c>
      <c r="C154" s="5" t="s">
        <v>150</v>
      </c>
      <c r="D154" s="5" t="s">
        <v>2229</v>
      </c>
      <c r="E154" s="5" t="s">
        <v>2230</v>
      </c>
      <c r="F154" s="5" t="s">
        <v>2231</v>
      </c>
      <c r="G154" s="5" t="s">
        <v>1747</v>
      </c>
      <c r="J154" s="5" t="s">
        <v>2299</v>
      </c>
    </row>
    <row r="155" spans="1:10">
      <c r="A155" s="5">
        <v>154</v>
      </c>
      <c r="B155" s="5" t="s">
        <v>1692</v>
      </c>
      <c r="C155" s="5" t="s">
        <v>150</v>
      </c>
      <c r="D155" s="5" t="s">
        <v>2232</v>
      </c>
      <c r="E155" s="5" t="s">
        <v>2233</v>
      </c>
      <c r="F155" s="5" t="s">
        <v>2234</v>
      </c>
      <c r="G155" s="5" t="s">
        <v>2235</v>
      </c>
      <c r="J155" s="5" t="s">
        <v>2299</v>
      </c>
    </row>
    <row r="156" spans="1:10">
      <c r="A156" s="5">
        <v>155</v>
      </c>
      <c r="B156" s="5" t="s">
        <v>1692</v>
      </c>
      <c r="C156" s="5" t="s">
        <v>150</v>
      </c>
      <c r="D156" s="5" t="s">
        <v>2236</v>
      </c>
      <c r="E156" s="5" t="s">
        <v>2237</v>
      </c>
      <c r="F156" s="5" t="s">
        <v>2238</v>
      </c>
      <c r="G156" s="5" t="s">
        <v>2177</v>
      </c>
      <c r="J156" s="5" t="s">
        <v>2299</v>
      </c>
    </row>
    <row r="157" spans="1:10">
      <c r="A157" s="5">
        <v>156</v>
      </c>
      <c r="B157" s="5" t="s">
        <v>1692</v>
      </c>
      <c r="C157" s="5" t="s">
        <v>150</v>
      </c>
      <c r="D157" s="5" t="s">
        <v>2239</v>
      </c>
      <c r="E157" s="5" t="s">
        <v>2240</v>
      </c>
      <c r="F157" s="5" t="s">
        <v>2241</v>
      </c>
      <c r="G157" s="5" t="s">
        <v>2242</v>
      </c>
      <c r="J157" s="5" t="s">
        <v>2299</v>
      </c>
    </row>
    <row r="158" spans="1:10">
      <c r="A158" s="5">
        <v>157</v>
      </c>
      <c r="B158" s="5" t="s">
        <v>1692</v>
      </c>
      <c r="C158" s="5" t="s">
        <v>150</v>
      </c>
      <c r="D158" s="5" t="s">
        <v>2243</v>
      </c>
      <c r="E158" s="5" t="s">
        <v>2244</v>
      </c>
      <c r="F158" s="5" t="s">
        <v>2245</v>
      </c>
      <c r="G158" s="5" t="s">
        <v>1890</v>
      </c>
      <c r="J158" s="5" t="s">
        <v>2299</v>
      </c>
    </row>
    <row r="159" spans="1:10">
      <c r="A159" s="5">
        <v>158</v>
      </c>
      <c r="B159" s="5" t="s">
        <v>1692</v>
      </c>
      <c r="C159" s="5" t="s">
        <v>150</v>
      </c>
      <c r="D159" s="5" t="s">
        <v>2246</v>
      </c>
      <c r="E159" s="5" t="s">
        <v>2247</v>
      </c>
      <c r="F159" s="5" t="s">
        <v>2241</v>
      </c>
      <c r="G159" s="5" t="s">
        <v>2248</v>
      </c>
      <c r="J159" s="5" t="s">
        <v>2299</v>
      </c>
    </row>
    <row r="160" spans="1:10">
      <c r="A160" s="5">
        <v>159</v>
      </c>
      <c r="B160" s="5" t="s">
        <v>1692</v>
      </c>
      <c r="C160" s="5" t="s">
        <v>150</v>
      </c>
      <c r="D160" s="5" t="s">
        <v>2249</v>
      </c>
      <c r="E160" s="5" t="s">
        <v>2250</v>
      </c>
      <c r="F160" s="5" t="s">
        <v>2251</v>
      </c>
      <c r="G160" s="5" t="s">
        <v>1734</v>
      </c>
      <c r="J160" s="5" t="s">
        <v>2299</v>
      </c>
    </row>
    <row r="161" spans="1:10">
      <c r="A161" s="5">
        <v>160</v>
      </c>
      <c r="B161" s="5" t="s">
        <v>1692</v>
      </c>
      <c r="C161" s="5" t="s">
        <v>150</v>
      </c>
      <c r="D161" s="5" t="s">
        <v>2252</v>
      </c>
      <c r="E161" s="5" t="s">
        <v>2253</v>
      </c>
      <c r="F161" s="5" t="s">
        <v>2254</v>
      </c>
      <c r="G161" s="5" t="s">
        <v>2255</v>
      </c>
      <c r="J161" s="5" t="s">
        <v>2299</v>
      </c>
    </row>
    <row r="162" spans="1:10">
      <c r="A162" s="5">
        <v>161</v>
      </c>
      <c r="B162" s="5" t="s">
        <v>1692</v>
      </c>
      <c r="C162" s="5" t="s">
        <v>150</v>
      </c>
      <c r="D162" s="5" t="s">
        <v>2256</v>
      </c>
      <c r="E162" s="5" t="s">
        <v>2257</v>
      </c>
      <c r="F162" s="5" t="s">
        <v>2258</v>
      </c>
      <c r="G162" s="5" t="s">
        <v>2177</v>
      </c>
      <c r="J162" s="5" t="s">
        <v>2299</v>
      </c>
    </row>
    <row r="163" spans="1:10">
      <c r="A163" s="5">
        <v>162</v>
      </c>
      <c r="B163" s="5" t="s">
        <v>1692</v>
      </c>
      <c r="C163" s="5" t="s">
        <v>150</v>
      </c>
      <c r="D163" s="5" t="s">
        <v>2259</v>
      </c>
      <c r="E163" s="5" t="s">
        <v>2260</v>
      </c>
      <c r="F163" s="5" t="s">
        <v>2261</v>
      </c>
      <c r="G163" s="5" t="s">
        <v>1747</v>
      </c>
      <c r="J163" s="5" t="s">
        <v>2299</v>
      </c>
    </row>
    <row r="164" spans="1:10">
      <c r="A164" s="5">
        <v>163</v>
      </c>
      <c r="B164" s="5" t="s">
        <v>1692</v>
      </c>
      <c r="C164" s="5" t="s">
        <v>150</v>
      </c>
      <c r="D164" s="5" t="s">
        <v>2262</v>
      </c>
      <c r="E164" s="5" t="s">
        <v>2263</v>
      </c>
      <c r="F164" s="5" t="s">
        <v>2264</v>
      </c>
      <c r="G164" s="5" t="s">
        <v>1902</v>
      </c>
      <c r="J164" s="5" t="s">
        <v>2299</v>
      </c>
    </row>
    <row r="165" spans="1:10">
      <c r="A165" s="5">
        <v>164</v>
      </c>
      <c r="B165" s="5" t="s">
        <v>1692</v>
      </c>
      <c r="C165" s="5" t="s">
        <v>150</v>
      </c>
      <c r="D165" s="5" t="s">
        <v>2265</v>
      </c>
      <c r="E165" s="5" t="s">
        <v>2266</v>
      </c>
      <c r="F165" s="5" t="s">
        <v>2267</v>
      </c>
      <c r="G165" s="5" t="s">
        <v>1902</v>
      </c>
      <c r="J165" s="5" t="s">
        <v>2299</v>
      </c>
    </row>
    <row r="166" spans="1:10">
      <c r="A166" s="5">
        <v>165</v>
      </c>
      <c r="B166" s="5" t="s">
        <v>1692</v>
      </c>
      <c r="C166" s="5" t="s">
        <v>150</v>
      </c>
      <c r="D166" s="5" t="s">
        <v>2268</v>
      </c>
      <c r="E166" s="5" t="s">
        <v>2269</v>
      </c>
      <c r="F166" s="5" t="s">
        <v>2270</v>
      </c>
      <c r="G166" s="5" t="s">
        <v>2193</v>
      </c>
      <c r="J166" s="5" t="s">
        <v>2299</v>
      </c>
    </row>
    <row r="167" spans="1:10">
      <c r="A167" s="5">
        <v>166</v>
      </c>
      <c r="B167" s="5" t="s">
        <v>1692</v>
      </c>
      <c r="C167" s="5" t="s">
        <v>150</v>
      </c>
      <c r="D167" s="5" t="s">
        <v>2271</v>
      </c>
      <c r="E167" s="5" t="s">
        <v>2272</v>
      </c>
      <c r="F167" s="5" t="s">
        <v>2254</v>
      </c>
      <c r="G167" s="5" t="s">
        <v>2273</v>
      </c>
      <c r="J167" s="5" t="s">
        <v>2299</v>
      </c>
    </row>
    <row r="168" spans="1:10">
      <c r="A168" s="5">
        <v>167</v>
      </c>
      <c r="B168" s="5" t="s">
        <v>1692</v>
      </c>
      <c r="C168" s="5" t="s">
        <v>150</v>
      </c>
      <c r="D168" s="5" t="s">
        <v>2274</v>
      </c>
      <c r="E168" s="5" t="s">
        <v>2275</v>
      </c>
      <c r="F168" s="5" t="s">
        <v>2276</v>
      </c>
      <c r="G168" s="5" t="s">
        <v>2277</v>
      </c>
      <c r="J168" s="5" t="s">
        <v>2299</v>
      </c>
    </row>
    <row r="169" spans="1:10">
      <c r="A169" s="5">
        <v>168</v>
      </c>
      <c r="B169" s="5" t="s">
        <v>1692</v>
      </c>
      <c r="C169" s="5" t="s">
        <v>150</v>
      </c>
      <c r="D169" s="5" t="s">
        <v>2278</v>
      </c>
      <c r="E169" s="5" t="s">
        <v>2279</v>
      </c>
      <c r="F169" s="5" t="s">
        <v>2276</v>
      </c>
      <c r="G169" s="5" t="s">
        <v>2280</v>
      </c>
      <c r="H169" s="5" t="s">
        <v>2281</v>
      </c>
      <c r="J169" s="5" t="s">
        <v>2299</v>
      </c>
    </row>
    <row r="170" spans="1:10">
      <c r="A170" s="5">
        <v>169</v>
      </c>
      <c r="B170" s="5" t="s">
        <v>1692</v>
      </c>
      <c r="C170" s="5" t="s">
        <v>150</v>
      </c>
      <c r="D170" s="5" t="s">
        <v>2282</v>
      </c>
      <c r="E170" s="5" t="s">
        <v>2283</v>
      </c>
      <c r="F170" s="5" t="s">
        <v>1721</v>
      </c>
      <c r="G170" s="5" t="s">
        <v>2273</v>
      </c>
      <c r="J170" s="5" t="s">
        <v>2299</v>
      </c>
    </row>
    <row r="171" spans="1:10">
      <c r="A171" s="5">
        <v>170</v>
      </c>
      <c r="B171" s="5" t="s">
        <v>1692</v>
      </c>
      <c r="C171" s="5" t="s">
        <v>150</v>
      </c>
      <c r="D171" s="5" t="s">
        <v>2284</v>
      </c>
      <c r="E171" s="5" t="s">
        <v>2285</v>
      </c>
      <c r="F171" s="5" t="s">
        <v>2286</v>
      </c>
      <c r="G171" s="5" t="s">
        <v>2287</v>
      </c>
      <c r="J171" s="5" t="s">
        <v>2299</v>
      </c>
    </row>
    <row r="172" spans="1:10">
      <c r="A172" s="5">
        <v>171</v>
      </c>
      <c r="B172" s="5" t="s">
        <v>1692</v>
      </c>
      <c r="C172" s="5" t="s">
        <v>150</v>
      </c>
      <c r="D172" s="5" t="s">
        <v>2288</v>
      </c>
      <c r="E172" s="5" t="s">
        <v>2289</v>
      </c>
      <c r="F172" s="5" t="s">
        <v>2290</v>
      </c>
      <c r="G172" s="5" t="s">
        <v>2291</v>
      </c>
      <c r="J172" s="5" t="s">
        <v>2299</v>
      </c>
    </row>
    <row r="173" spans="1:10">
      <c r="A173" s="5">
        <v>172</v>
      </c>
      <c r="B173" s="5" t="s">
        <v>1692</v>
      </c>
      <c r="C173" s="5" t="s">
        <v>150</v>
      </c>
      <c r="D173" s="5" t="s">
        <v>2292</v>
      </c>
      <c r="E173" s="5" t="s">
        <v>2293</v>
      </c>
      <c r="F173" s="5" t="s">
        <v>2294</v>
      </c>
      <c r="G173" s="5" t="s">
        <v>2295</v>
      </c>
      <c r="J173" s="5" t="s">
        <v>2299</v>
      </c>
    </row>
    <row r="174" spans="1:10">
      <c r="A174" s="5">
        <v>173</v>
      </c>
      <c r="B174" s="5" t="s">
        <v>1692</v>
      </c>
      <c r="C174" s="5" t="s">
        <v>150</v>
      </c>
      <c r="D174" s="5" t="s">
        <v>2296</v>
      </c>
      <c r="E174" s="5" t="s">
        <v>2297</v>
      </c>
      <c r="F174" s="5" t="s">
        <v>2234</v>
      </c>
      <c r="G174" s="5" t="s">
        <v>2298</v>
      </c>
      <c r="J174" s="5" t="s">
        <v>2299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63" t="s">
        <v>397</v>
      </c>
      <c r="E4" s="1164"/>
      <c r="F4" s="1164"/>
      <c r="G4" s="1164"/>
      <c r="H4" s="1165"/>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6"/>
      <c r="E6" s="1166"/>
      <c r="F6" s="1167" t="s">
        <v>84</v>
      </c>
      <c r="G6" s="1167"/>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4" t="s">
        <v>16</v>
      </c>
      <c r="E8" s="1154"/>
      <c r="F8" s="1154" t="s">
        <v>398</v>
      </c>
      <c r="G8" s="1154"/>
      <c r="H8" s="1154"/>
      <c r="I8" s="1168" t="s">
        <v>399</v>
      </c>
      <c r="J8" s="1168"/>
      <c r="K8" s="1168"/>
      <c r="L8" s="1168"/>
      <c r="M8" s="212"/>
      <c r="N8" s="212"/>
      <c r="O8" s="212"/>
      <c r="P8" s="212"/>
      <c r="Q8" s="358"/>
      <c r="R8" s="212"/>
      <c r="S8" s="355"/>
      <c r="T8" s="355"/>
      <c r="U8" s="355"/>
      <c r="V8" s="355"/>
    </row>
    <row r="9" spans="1:256" s="126" customFormat="1" ht="20.25" customHeight="1">
      <c r="A9" s="125"/>
      <c r="B9" s="36"/>
      <c r="C9" s="230"/>
      <c r="D9" s="240" t="s">
        <v>92</v>
      </c>
      <c r="E9" s="240" t="s">
        <v>400</v>
      </c>
      <c r="F9" s="1159" t="s">
        <v>92</v>
      </c>
      <c r="G9" s="1160"/>
      <c r="H9" s="241" t="s">
        <v>400</v>
      </c>
      <c r="I9" s="1161" t="s">
        <v>92</v>
      </c>
      <c r="J9" s="1161"/>
      <c r="K9" s="241" t="s">
        <v>400</v>
      </c>
      <c r="L9" s="241" t="s">
        <v>401</v>
      </c>
      <c r="M9" s="212"/>
      <c r="N9" s="212"/>
      <c r="O9" s="212"/>
      <c r="P9" s="212"/>
      <c r="Q9" s="358"/>
      <c r="R9" s="212"/>
      <c r="S9" s="355"/>
      <c r="T9" s="355"/>
      <c r="U9" s="355"/>
      <c r="V9" s="355"/>
    </row>
    <row r="10" spans="1:256" ht="12" customHeight="1">
      <c r="C10" s="249"/>
      <c r="D10" s="353" t="s">
        <v>93</v>
      </c>
      <c r="E10" s="353" t="s">
        <v>49</v>
      </c>
      <c r="F10" s="1162" t="s">
        <v>50</v>
      </c>
      <c r="G10" s="1162"/>
      <c r="H10" s="353" t="s">
        <v>51</v>
      </c>
      <c r="I10" s="1162" t="s">
        <v>68</v>
      </c>
      <c r="J10" s="1162"/>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53"/>
      <c r="D12" s="1154">
        <v>1</v>
      </c>
      <c r="E12" s="1155" t="s">
        <v>2317</v>
      </c>
      <c r="F12" s="1117"/>
      <c r="G12" s="1103">
        <v>0</v>
      </c>
      <c r="H12" s="356"/>
      <c r="I12" s="250"/>
      <c r="J12" s="393" t="s">
        <v>519</v>
      </c>
      <c r="K12" s="733"/>
      <c r="L12" s="266"/>
      <c r="M12" s="829">
        <f>mergeValue(H12)</f>
        <v>0</v>
      </c>
      <c r="N12" s="1008"/>
      <c r="O12" s="1008"/>
      <c r="P12" s="829" t="str">
        <f>IF(ISERROR(MATCH(Q12,MODesc,0)),"n","y")</f>
        <v>n</v>
      </c>
      <c r="Q12" s="1008" t="s">
        <v>2317</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3"/>
      <c r="D13" s="1154"/>
      <c r="E13" s="1156"/>
      <c r="F13" s="1157"/>
      <c r="G13" s="1154">
        <v>1</v>
      </c>
      <c r="H13" s="1151" t="s">
        <v>942</v>
      </c>
      <c r="I13" s="250"/>
      <c r="J13" s="393" t="s">
        <v>519</v>
      </c>
      <c r="K13" s="733"/>
      <c r="L13" s="266"/>
      <c r="M13" s="829" t="str">
        <f>mergeValue(H13)</f>
        <v>Город Волгодонск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3"/>
      <c r="D14" s="1154"/>
      <c r="E14" s="1156"/>
      <c r="F14" s="1158"/>
      <c r="G14" s="1154"/>
      <c r="H14" s="1152"/>
      <c r="I14" s="1122"/>
      <c r="J14" s="1103">
        <v>1</v>
      </c>
      <c r="K14" s="1116" t="s">
        <v>942</v>
      </c>
      <c r="L14" s="247" t="s">
        <v>943</v>
      </c>
      <c r="M14" s="829" t="str">
        <f>mergeValue(H14)</f>
        <v>Город Волгодонск</v>
      </c>
      <c r="N14" s="1008"/>
      <c r="O14" s="1008"/>
      <c r="P14" s="1008"/>
      <c r="Q14" s="1008"/>
      <c r="R14" s="829" t="str">
        <f>K14&amp;" ("&amp;L14&amp;")"</f>
        <v>Город Волгодонск (60712000)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60"/>
  </cols>
  <sheetData>
    <row r="1" spans="1:4">
      <c r="A1" s="1060" t="s">
        <v>1659</v>
      </c>
      <c r="B1" t="s">
        <v>514</v>
      </c>
      <c r="C1" t="s">
        <v>515</v>
      </c>
      <c r="D1" t="s">
        <v>1658</v>
      </c>
    </row>
    <row r="2" spans="1:4">
      <c r="A2" s="1060">
        <v>1</v>
      </c>
      <c r="B2" t="s">
        <v>774</v>
      </c>
      <c r="C2" t="s">
        <v>774</v>
      </c>
      <c r="D2" t="s">
        <v>775</v>
      </c>
    </row>
    <row r="3" spans="1:4">
      <c r="A3" s="1060">
        <v>2</v>
      </c>
      <c r="B3" t="s">
        <v>774</v>
      </c>
      <c r="C3" t="s">
        <v>776</v>
      </c>
      <c r="D3" t="s">
        <v>777</v>
      </c>
    </row>
    <row r="4" spans="1:4">
      <c r="A4" s="1060">
        <v>3</v>
      </c>
      <c r="B4" t="s">
        <v>774</v>
      </c>
      <c r="C4" t="s">
        <v>778</v>
      </c>
      <c r="D4" t="s">
        <v>779</v>
      </c>
    </row>
    <row r="5" spans="1:4">
      <c r="A5" s="1060">
        <v>4</v>
      </c>
      <c r="B5" t="s">
        <v>774</v>
      </c>
      <c r="C5" t="s">
        <v>780</v>
      </c>
      <c r="D5" t="s">
        <v>781</v>
      </c>
    </row>
    <row r="6" spans="1:4">
      <c r="A6" s="1060">
        <v>5</v>
      </c>
      <c r="B6" t="s">
        <v>774</v>
      </c>
      <c r="C6" t="s">
        <v>782</v>
      </c>
      <c r="D6" t="s">
        <v>783</v>
      </c>
    </row>
    <row r="7" spans="1:4">
      <c r="A7" s="1060">
        <v>6</v>
      </c>
      <c r="B7" t="s">
        <v>774</v>
      </c>
      <c r="C7" t="s">
        <v>784</v>
      </c>
      <c r="D7" t="s">
        <v>785</v>
      </c>
    </row>
    <row r="8" spans="1:4">
      <c r="A8" s="1060">
        <v>7</v>
      </c>
      <c r="B8" t="s">
        <v>774</v>
      </c>
      <c r="C8" t="s">
        <v>786</v>
      </c>
      <c r="D8" t="s">
        <v>787</v>
      </c>
    </row>
    <row r="9" spans="1:4">
      <c r="A9" s="1060">
        <v>8</v>
      </c>
      <c r="B9" t="s">
        <v>774</v>
      </c>
      <c r="C9" t="s">
        <v>788</v>
      </c>
      <c r="D9" t="s">
        <v>789</v>
      </c>
    </row>
    <row r="10" spans="1:4">
      <c r="A10" s="1060">
        <v>9</v>
      </c>
      <c r="B10" t="s">
        <v>774</v>
      </c>
      <c r="C10" t="s">
        <v>790</v>
      </c>
      <c r="D10" t="s">
        <v>791</v>
      </c>
    </row>
    <row r="11" spans="1:4">
      <c r="A11" s="1060">
        <v>10</v>
      </c>
      <c r="B11" t="s">
        <v>774</v>
      </c>
      <c r="C11" t="s">
        <v>792</v>
      </c>
      <c r="D11" t="s">
        <v>793</v>
      </c>
    </row>
    <row r="12" spans="1:4">
      <c r="A12" s="1060">
        <v>11</v>
      </c>
      <c r="B12" t="s">
        <v>774</v>
      </c>
      <c r="C12" t="s">
        <v>794</v>
      </c>
      <c r="D12" t="s">
        <v>795</v>
      </c>
    </row>
    <row r="13" spans="1:4">
      <c r="A13" s="1060">
        <v>12</v>
      </c>
      <c r="B13" t="s">
        <v>774</v>
      </c>
      <c r="C13" t="s">
        <v>796</v>
      </c>
      <c r="D13" t="s">
        <v>797</v>
      </c>
    </row>
    <row r="14" spans="1:4">
      <c r="A14" s="1060">
        <v>13</v>
      </c>
      <c r="B14" t="s">
        <v>774</v>
      </c>
      <c r="C14" t="s">
        <v>798</v>
      </c>
      <c r="D14" t="s">
        <v>799</v>
      </c>
    </row>
    <row r="15" spans="1:4">
      <c r="A15" s="1060">
        <v>14</v>
      </c>
      <c r="B15" t="s">
        <v>774</v>
      </c>
      <c r="C15" t="s">
        <v>800</v>
      </c>
      <c r="D15" t="s">
        <v>801</v>
      </c>
    </row>
    <row r="16" spans="1:4">
      <c r="A16" s="1060">
        <v>15</v>
      </c>
      <c r="B16" t="s">
        <v>774</v>
      </c>
      <c r="C16" t="s">
        <v>802</v>
      </c>
      <c r="D16" t="s">
        <v>803</v>
      </c>
    </row>
    <row r="17" spans="1:4">
      <c r="A17" s="1060">
        <v>16</v>
      </c>
      <c r="B17" t="s">
        <v>774</v>
      </c>
      <c r="C17" t="s">
        <v>804</v>
      </c>
      <c r="D17" t="s">
        <v>805</v>
      </c>
    </row>
    <row r="18" spans="1:4">
      <c r="A18" s="1060">
        <v>17</v>
      </c>
      <c r="B18" t="s">
        <v>774</v>
      </c>
      <c r="C18" t="s">
        <v>806</v>
      </c>
      <c r="D18" t="s">
        <v>807</v>
      </c>
    </row>
    <row r="19" spans="1:4">
      <c r="A19" s="1060">
        <v>18</v>
      </c>
      <c r="B19" t="s">
        <v>774</v>
      </c>
      <c r="C19" t="s">
        <v>808</v>
      </c>
      <c r="D19" t="s">
        <v>809</v>
      </c>
    </row>
    <row r="20" spans="1:4">
      <c r="A20" s="1060">
        <v>19</v>
      </c>
      <c r="B20" t="s">
        <v>774</v>
      </c>
      <c r="C20" t="s">
        <v>810</v>
      </c>
      <c r="D20" t="s">
        <v>811</v>
      </c>
    </row>
    <row r="21" spans="1:4">
      <c r="A21" s="1060">
        <v>20</v>
      </c>
      <c r="B21" t="s">
        <v>812</v>
      </c>
      <c r="C21" t="s">
        <v>812</v>
      </c>
      <c r="D21" t="s">
        <v>813</v>
      </c>
    </row>
    <row r="22" spans="1:4">
      <c r="A22" s="1060">
        <v>21</v>
      </c>
      <c r="B22" t="s">
        <v>812</v>
      </c>
      <c r="C22" t="s">
        <v>814</v>
      </c>
      <c r="D22" t="s">
        <v>815</v>
      </c>
    </row>
    <row r="23" spans="1:4">
      <c r="A23" s="1060">
        <v>22</v>
      </c>
      <c r="B23" t="s">
        <v>812</v>
      </c>
      <c r="C23" t="s">
        <v>816</v>
      </c>
      <c r="D23" t="s">
        <v>817</v>
      </c>
    </row>
    <row r="24" spans="1:4">
      <c r="A24" s="1060">
        <v>23</v>
      </c>
      <c r="B24" t="s">
        <v>812</v>
      </c>
      <c r="C24" t="s">
        <v>818</v>
      </c>
      <c r="D24" t="s">
        <v>819</v>
      </c>
    </row>
    <row r="25" spans="1:4">
      <c r="A25" s="1060">
        <v>24</v>
      </c>
      <c r="B25" t="s">
        <v>812</v>
      </c>
      <c r="C25" t="s">
        <v>820</v>
      </c>
      <c r="D25" t="s">
        <v>821</v>
      </c>
    </row>
    <row r="26" spans="1:4">
      <c r="A26" s="1060">
        <v>25</v>
      </c>
      <c r="B26" t="s">
        <v>812</v>
      </c>
      <c r="C26" t="s">
        <v>822</v>
      </c>
      <c r="D26" t="s">
        <v>823</v>
      </c>
    </row>
    <row r="27" spans="1:4">
      <c r="A27" s="1060">
        <v>26</v>
      </c>
      <c r="B27" t="s">
        <v>812</v>
      </c>
      <c r="C27" t="s">
        <v>824</v>
      </c>
      <c r="D27" t="s">
        <v>825</v>
      </c>
    </row>
    <row r="28" spans="1:4">
      <c r="A28" s="1060">
        <v>27</v>
      </c>
      <c r="B28" t="s">
        <v>812</v>
      </c>
      <c r="C28" t="s">
        <v>826</v>
      </c>
      <c r="D28" t="s">
        <v>827</v>
      </c>
    </row>
    <row r="29" spans="1:4">
      <c r="A29" s="1060">
        <v>28</v>
      </c>
      <c r="B29" t="s">
        <v>812</v>
      </c>
      <c r="C29" t="s">
        <v>828</v>
      </c>
      <c r="D29" t="s">
        <v>829</v>
      </c>
    </row>
    <row r="30" spans="1:4">
      <c r="A30" s="1060">
        <v>29</v>
      </c>
      <c r="B30" t="s">
        <v>812</v>
      </c>
      <c r="C30" t="s">
        <v>830</v>
      </c>
      <c r="D30" t="s">
        <v>831</v>
      </c>
    </row>
    <row r="31" spans="1:4">
      <c r="A31" s="1060">
        <v>30</v>
      </c>
      <c r="B31" t="s">
        <v>812</v>
      </c>
      <c r="C31" t="s">
        <v>832</v>
      </c>
      <c r="D31" t="s">
        <v>833</v>
      </c>
    </row>
    <row r="32" spans="1:4">
      <c r="A32" s="1060">
        <v>31</v>
      </c>
      <c r="B32" t="s">
        <v>812</v>
      </c>
      <c r="C32" t="s">
        <v>834</v>
      </c>
      <c r="D32" t="s">
        <v>835</v>
      </c>
    </row>
    <row r="33" spans="1:4">
      <c r="A33" s="1060">
        <v>32</v>
      </c>
      <c r="B33" t="s">
        <v>836</v>
      </c>
      <c r="C33" t="s">
        <v>838</v>
      </c>
      <c r="D33" t="s">
        <v>839</v>
      </c>
    </row>
    <row r="34" spans="1:4">
      <c r="A34" s="1060">
        <v>33</v>
      </c>
      <c r="B34" t="s">
        <v>836</v>
      </c>
      <c r="C34" t="s">
        <v>836</v>
      </c>
      <c r="D34" t="s">
        <v>837</v>
      </c>
    </row>
    <row r="35" spans="1:4">
      <c r="A35" s="1060">
        <v>34</v>
      </c>
      <c r="B35" t="s">
        <v>836</v>
      </c>
      <c r="C35" t="s">
        <v>840</v>
      </c>
      <c r="D35" t="s">
        <v>841</v>
      </c>
    </row>
    <row r="36" spans="1:4">
      <c r="A36" s="1060">
        <v>35</v>
      </c>
      <c r="B36" t="s">
        <v>836</v>
      </c>
      <c r="C36" t="s">
        <v>842</v>
      </c>
      <c r="D36" t="s">
        <v>843</v>
      </c>
    </row>
    <row r="37" spans="1:4">
      <c r="A37" s="1060">
        <v>36</v>
      </c>
      <c r="B37" t="s">
        <v>836</v>
      </c>
      <c r="C37" t="s">
        <v>844</v>
      </c>
      <c r="D37" t="s">
        <v>845</v>
      </c>
    </row>
    <row r="38" spans="1:4">
      <c r="A38" s="1060">
        <v>37</v>
      </c>
      <c r="B38" t="s">
        <v>836</v>
      </c>
      <c r="C38" t="s">
        <v>846</v>
      </c>
      <c r="D38" t="s">
        <v>847</v>
      </c>
    </row>
    <row r="39" spans="1:4">
      <c r="A39" s="1060">
        <v>38</v>
      </c>
      <c r="B39" t="s">
        <v>848</v>
      </c>
      <c r="C39" t="s">
        <v>848</v>
      </c>
      <c r="D39" t="s">
        <v>849</v>
      </c>
    </row>
    <row r="40" spans="1:4">
      <c r="A40" s="1060">
        <v>39</v>
      </c>
      <c r="B40" t="s">
        <v>848</v>
      </c>
      <c r="C40" t="s">
        <v>850</v>
      </c>
      <c r="D40" t="s">
        <v>851</v>
      </c>
    </row>
    <row r="41" spans="1:4">
      <c r="A41" s="1060">
        <v>40</v>
      </c>
      <c r="B41" t="s">
        <v>848</v>
      </c>
      <c r="C41" t="s">
        <v>852</v>
      </c>
      <c r="D41" t="s">
        <v>853</v>
      </c>
    </row>
    <row r="42" spans="1:4">
      <c r="A42" s="1060">
        <v>41</v>
      </c>
      <c r="B42" t="s">
        <v>848</v>
      </c>
      <c r="C42" t="s">
        <v>854</v>
      </c>
      <c r="D42" t="s">
        <v>855</v>
      </c>
    </row>
    <row r="43" spans="1:4">
      <c r="A43" s="1060">
        <v>42</v>
      </c>
      <c r="B43" t="s">
        <v>848</v>
      </c>
      <c r="C43" t="s">
        <v>856</v>
      </c>
      <c r="D43" t="s">
        <v>857</v>
      </c>
    </row>
    <row r="44" spans="1:4">
      <c r="A44" s="1060">
        <v>43</v>
      </c>
      <c r="B44" t="s">
        <v>848</v>
      </c>
      <c r="C44" t="s">
        <v>858</v>
      </c>
      <c r="D44" t="s">
        <v>859</v>
      </c>
    </row>
    <row r="45" spans="1:4">
      <c r="A45" s="1060">
        <v>44</v>
      </c>
      <c r="B45" t="s">
        <v>848</v>
      </c>
      <c r="C45" t="s">
        <v>860</v>
      </c>
      <c r="D45" t="s">
        <v>861</v>
      </c>
    </row>
    <row r="46" spans="1:4">
      <c r="A46" s="1060">
        <v>45</v>
      </c>
      <c r="B46" t="s">
        <v>848</v>
      </c>
      <c r="C46" t="s">
        <v>862</v>
      </c>
      <c r="D46" t="s">
        <v>863</v>
      </c>
    </row>
    <row r="47" spans="1:4">
      <c r="A47" s="1060">
        <v>46</v>
      </c>
      <c r="B47" t="s">
        <v>848</v>
      </c>
      <c r="C47" t="s">
        <v>864</v>
      </c>
      <c r="D47" t="s">
        <v>865</v>
      </c>
    </row>
    <row r="48" spans="1:4">
      <c r="A48" s="1060">
        <v>47</v>
      </c>
      <c r="B48" t="s">
        <v>848</v>
      </c>
      <c r="C48" t="s">
        <v>866</v>
      </c>
      <c r="D48" t="s">
        <v>867</v>
      </c>
    </row>
    <row r="49" spans="1:4">
      <c r="A49" s="1060">
        <v>48</v>
      </c>
      <c r="B49" t="s">
        <v>848</v>
      </c>
      <c r="C49" t="s">
        <v>868</v>
      </c>
      <c r="D49" t="s">
        <v>869</v>
      </c>
    </row>
    <row r="50" spans="1:4">
      <c r="A50" s="1060">
        <v>49</v>
      </c>
      <c r="B50" t="s">
        <v>848</v>
      </c>
      <c r="C50" t="s">
        <v>870</v>
      </c>
      <c r="D50" t="s">
        <v>871</v>
      </c>
    </row>
    <row r="51" spans="1:4">
      <c r="A51" s="1060">
        <v>50</v>
      </c>
      <c r="B51" t="s">
        <v>848</v>
      </c>
      <c r="C51" t="s">
        <v>872</v>
      </c>
      <c r="D51" t="s">
        <v>873</v>
      </c>
    </row>
    <row r="52" spans="1:4">
      <c r="A52" s="1060">
        <v>51</v>
      </c>
      <c r="B52" t="s">
        <v>874</v>
      </c>
      <c r="C52" t="s">
        <v>874</v>
      </c>
      <c r="D52" t="s">
        <v>875</v>
      </c>
    </row>
    <row r="53" spans="1:4">
      <c r="A53" s="1060">
        <v>52</v>
      </c>
      <c r="B53" t="s">
        <v>874</v>
      </c>
      <c r="C53" t="s">
        <v>876</v>
      </c>
      <c r="D53" t="s">
        <v>877</v>
      </c>
    </row>
    <row r="54" spans="1:4">
      <c r="A54" s="1060">
        <v>53</v>
      </c>
      <c r="B54" t="s">
        <v>874</v>
      </c>
      <c r="C54" t="s">
        <v>878</v>
      </c>
      <c r="D54" t="s">
        <v>879</v>
      </c>
    </row>
    <row r="55" spans="1:4">
      <c r="A55" s="1060">
        <v>54</v>
      </c>
      <c r="B55" t="s">
        <v>874</v>
      </c>
      <c r="C55" t="s">
        <v>880</v>
      </c>
      <c r="D55" t="s">
        <v>881</v>
      </c>
    </row>
    <row r="56" spans="1:4">
      <c r="A56" s="1060">
        <v>55</v>
      </c>
      <c r="B56" t="s">
        <v>874</v>
      </c>
      <c r="C56" t="s">
        <v>882</v>
      </c>
      <c r="D56" t="s">
        <v>883</v>
      </c>
    </row>
    <row r="57" spans="1:4">
      <c r="A57" s="1060">
        <v>56</v>
      </c>
      <c r="B57" t="s">
        <v>874</v>
      </c>
      <c r="C57" t="s">
        <v>884</v>
      </c>
      <c r="D57" t="s">
        <v>885</v>
      </c>
    </row>
    <row r="58" spans="1:4">
      <c r="A58" s="1060">
        <v>57</v>
      </c>
      <c r="B58" t="s">
        <v>874</v>
      </c>
      <c r="C58" t="s">
        <v>886</v>
      </c>
      <c r="D58" t="s">
        <v>887</v>
      </c>
    </row>
    <row r="59" spans="1:4">
      <c r="A59" s="1060">
        <v>58</v>
      </c>
      <c r="B59" t="s">
        <v>874</v>
      </c>
      <c r="C59" t="s">
        <v>888</v>
      </c>
      <c r="D59" t="s">
        <v>889</v>
      </c>
    </row>
    <row r="60" spans="1:4">
      <c r="A60" s="1060">
        <v>59</v>
      </c>
      <c r="B60" t="s">
        <v>890</v>
      </c>
      <c r="C60" t="s">
        <v>890</v>
      </c>
      <c r="D60" t="s">
        <v>891</v>
      </c>
    </row>
    <row r="61" spans="1:4">
      <c r="A61" s="1060">
        <v>60</v>
      </c>
      <c r="B61" t="s">
        <v>890</v>
      </c>
      <c r="C61" t="s">
        <v>892</v>
      </c>
      <c r="D61" t="s">
        <v>893</v>
      </c>
    </row>
    <row r="62" spans="1:4">
      <c r="A62" s="1060">
        <v>61</v>
      </c>
      <c r="B62" t="s">
        <v>890</v>
      </c>
      <c r="C62" t="s">
        <v>894</v>
      </c>
      <c r="D62" t="s">
        <v>895</v>
      </c>
    </row>
    <row r="63" spans="1:4">
      <c r="A63" s="1060">
        <v>62</v>
      </c>
      <c r="B63" t="s">
        <v>890</v>
      </c>
      <c r="C63" t="s">
        <v>896</v>
      </c>
      <c r="D63" t="s">
        <v>897</v>
      </c>
    </row>
    <row r="64" spans="1:4">
      <c r="A64" s="1060">
        <v>63</v>
      </c>
      <c r="B64" t="s">
        <v>890</v>
      </c>
      <c r="C64" t="s">
        <v>898</v>
      </c>
      <c r="D64" t="s">
        <v>899</v>
      </c>
    </row>
    <row r="65" spans="1:4">
      <c r="A65" s="1060">
        <v>64</v>
      </c>
      <c r="B65" t="s">
        <v>890</v>
      </c>
      <c r="C65" t="s">
        <v>900</v>
      </c>
      <c r="D65" t="s">
        <v>901</v>
      </c>
    </row>
    <row r="66" spans="1:4">
      <c r="A66" s="1060">
        <v>65</v>
      </c>
      <c r="B66" t="s">
        <v>890</v>
      </c>
      <c r="C66" t="s">
        <v>902</v>
      </c>
      <c r="D66" t="s">
        <v>903</v>
      </c>
    </row>
    <row r="67" spans="1:4">
      <c r="A67" s="1060">
        <v>66</v>
      </c>
      <c r="B67" t="s">
        <v>890</v>
      </c>
      <c r="C67" t="s">
        <v>904</v>
      </c>
      <c r="D67" t="s">
        <v>905</v>
      </c>
    </row>
    <row r="68" spans="1:4">
      <c r="A68" s="1060">
        <v>67</v>
      </c>
      <c r="B68" t="s">
        <v>890</v>
      </c>
      <c r="C68" t="s">
        <v>906</v>
      </c>
      <c r="D68" t="s">
        <v>907</v>
      </c>
    </row>
    <row r="69" spans="1:4">
      <c r="A69" s="1060">
        <v>68</v>
      </c>
      <c r="B69" t="s">
        <v>890</v>
      </c>
      <c r="C69" t="s">
        <v>908</v>
      </c>
      <c r="D69" t="s">
        <v>909</v>
      </c>
    </row>
    <row r="70" spans="1:4">
      <c r="A70" s="1060">
        <v>69</v>
      </c>
      <c r="B70" t="s">
        <v>890</v>
      </c>
      <c r="C70" t="s">
        <v>910</v>
      </c>
      <c r="D70" t="s">
        <v>911</v>
      </c>
    </row>
    <row r="71" spans="1:4">
      <c r="A71" s="1060">
        <v>70</v>
      </c>
      <c r="B71" t="s">
        <v>912</v>
      </c>
      <c r="C71" t="s">
        <v>914</v>
      </c>
      <c r="D71" t="s">
        <v>915</v>
      </c>
    </row>
    <row r="72" spans="1:4">
      <c r="A72" s="1060">
        <v>71</v>
      </c>
      <c r="B72" t="s">
        <v>912</v>
      </c>
      <c r="C72" t="s">
        <v>912</v>
      </c>
      <c r="D72" t="s">
        <v>913</v>
      </c>
    </row>
    <row r="73" spans="1:4">
      <c r="A73" s="1060">
        <v>72</v>
      </c>
      <c r="B73" t="s">
        <v>912</v>
      </c>
      <c r="C73" t="s">
        <v>916</v>
      </c>
      <c r="D73" t="s">
        <v>917</v>
      </c>
    </row>
    <row r="74" spans="1:4">
      <c r="A74" s="1060">
        <v>73</v>
      </c>
      <c r="B74" t="s">
        <v>912</v>
      </c>
      <c r="C74" t="s">
        <v>918</v>
      </c>
      <c r="D74" t="s">
        <v>919</v>
      </c>
    </row>
    <row r="75" spans="1:4">
      <c r="A75" s="1060">
        <v>74</v>
      </c>
      <c r="B75" t="s">
        <v>912</v>
      </c>
      <c r="C75" t="s">
        <v>920</v>
      </c>
      <c r="D75" t="s">
        <v>921</v>
      </c>
    </row>
    <row r="76" spans="1:4">
      <c r="A76" s="1060">
        <v>75</v>
      </c>
      <c r="B76" t="s">
        <v>922</v>
      </c>
      <c r="C76" t="s">
        <v>922</v>
      </c>
      <c r="D76" t="s">
        <v>923</v>
      </c>
    </row>
    <row r="77" spans="1:4">
      <c r="A77" s="1060">
        <v>76</v>
      </c>
      <c r="B77" t="s">
        <v>922</v>
      </c>
      <c r="C77" t="s">
        <v>924</v>
      </c>
      <c r="D77" t="s">
        <v>925</v>
      </c>
    </row>
    <row r="78" spans="1:4">
      <c r="A78" s="1060">
        <v>77</v>
      </c>
      <c r="B78" t="s">
        <v>922</v>
      </c>
      <c r="C78" t="s">
        <v>926</v>
      </c>
      <c r="D78" t="s">
        <v>927</v>
      </c>
    </row>
    <row r="79" spans="1:4">
      <c r="A79" s="1060">
        <v>78</v>
      </c>
      <c r="B79" t="s">
        <v>922</v>
      </c>
      <c r="C79" t="s">
        <v>928</v>
      </c>
      <c r="D79" t="s">
        <v>929</v>
      </c>
    </row>
    <row r="80" spans="1:4">
      <c r="A80" s="1060">
        <v>79</v>
      </c>
      <c r="B80" t="s">
        <v>922</v>
      </c>
      <c r="C80" t="s">
        <v>930</v>
      </c>
      <c r="D80" t="s">
        <v>931</v>
      </c>
    </row>
    <row r="81" spans="1:4">
      <c r="A81" s="1060">
        <v>80</v>
      </c>
      <c r="B81" t="s">
        <v>922</v>
      </c>
      <c r="C81" t="s">
        <v>932</v>
      </c>
      <c r="D81" t="s">
        <v>933</v>
      </c>
    </row>
    <row r="82" spans="1:4">
      <c r="A82" s="1060">
        <v>81</v>
      </c>
      <c r="B82" t="s">
        <v>922</v>
      </c>
      <c r="C82" t="s">
        <v>934</v>
      </c>
      <c r="D82" t="s">
        <v>935</v>
      </c>
    </row>
    <row r="83" spans="1:4">
      <c r="A83" s="1060">
        <v>82</v>
      </c>
      <c r="B83" t="s">
        <v>922</v>
      </c>
      <c r="C83" t="s">
        <v>936</v>
      </c>
      <c r="D83" t="s">
        <v>937</v>
      </c>
    </row>
    <row r="84" spans="1:4">
      <c r="A84" s="1060">
        <v>83</v>
      </c>
      <c r="B84" t="s">
        <v>938</v>
      </c>
      <c r="C84" t="s">
        <v>938</v>
      </c>
      <c r="D84" t="s">
        <v>939</v>
      </c>
    </row>
    <row r="85" spans="1:4">
      <c r="A85" s="1060">
        <v>84</v>
      </c>
      <c r="B85" t="s">
        <v>940</v>
      </c>
      <c r="C85" t="s">
        <v>940</v>
      </c>
      <c r="D85" t="s">
        <v>941</v>
      </c>
    </row>
    <row r="86" spans="1:4">
      <c r="A86" s="1060">
        <v>85</v>
      </c>
      <c r="B86" t="s">
        <v>942</v>
      </c>
      <c r="C86" t="s">
        <v>942</v>
      </c>
      <c r="D86" t="s">
        <v>943</v>
      </c>
    </row>
    <row r="87" spans="1:4">
      <c r="A87" s="1060">
        <v>86</v>
      </c>
      <c r="B87" t="s">
        <v>944</v>
      </c>
      <c r="C87" t="s">
        <v>944</v>
      </c>
      <c r="D87" t="s">
        <v>945</v>
      </c>
    </row>
    <row r="88" spans="1:4">
      <c r="A88" s="1060">
        <v>87</v>
      </c>
      <c r="B88" t="s">
        <v>946</v>
      </c>
      <c r="C88" t="s">
        <v>946</v>
      </c>
      <c r="D88" t="s">
        <v>947</v>
      </c>
    </row>
    <row r="89" spans="1:4">
      <c r="A89" s="1060">
        <v>88</v>
      </c>
      <c r="B89" t="s">
        <v>948</v>
      </c>
      <c r="C89" t="s">
        <v>948</v>
      </c>
      <c r="D89" t="s">
        <v>949</v>
      </c>
    </row>
    <row r="90" spans="1:4">
      <c r="A90" s="1060">
        <v>89</v>
      </c>
      <c r="B90" t="s">
        <v>950</v>
      </c>
      <c r="C90" t="s">
        <v>950</v>
      </c>
      <c r="D90" t="s">
        <v>951</v>
      </c>
    </row>
    <row r="91" spans="1:4">
      <c r="A91" s="1060">
        <v>90</v>
      </c>
      <c r="B91" t="s">
        <v>952</v>
      </c>
      <c r="C91" t="s">
        <v>952</v>
      </c>
      <c r="D91" t="s">
        <v>953</v>
      </c>
    </row>
    <row r="92" spans="1:4">
      <c r="A92" s="1060">
        <v>91</v>
      </c>
      <c r="B92" t="s">
        <v>954</v>
      </c>
      <c r="C92" t="s">
        <v>954</v>
      </c>
      <c r="D92" t="s">
        <v>955</v>
      </c>
    </row>
    <row r="93" spans="1:4">
      <c r="A93" s="1060">
        <v>92</v>
      </c>
      <c r="B93" t="s">
        <v>956</v>
      </c>
      <c r="C93" t="s">
        <v>956</v>
      </c>
      <c r="D93" t="s">
        <v>957</v>
      </c>
    </row>
    <row r="94" spans="1:4">
      <c r="A94" s="1060">
        <v>93</v>
      </c>
      <c r="B94" t="s">
        <v>958</v>
      </c>
      <c r="C94" t="s">
        <v>958</v>
      </c>
      <c r="D94" t="s">
        <v>959</v>
      </c>
    </row>
    <row r="95" spans="1:4">
      <c r="A95" s="1060">
        <v>94</v>
      </c>
      <c r="B95" t="s">
        <v>960</v>
      </c>
      <c r="C95" t="s">
        <v>960</v>
      </c>
      <c r="D95" t="s">
        <v>961</v>
      </c>
    </row>
    <row r="96" spans="1:4">
      <c r="A96" s="1060">
        <v>95</v>
      </c>
      <c r="B96" t="s">
        <v>962</v>
      </c>
      <c r="C96" t="s">
        <v>964</v>
      </c>
      <c r="D96" t="s">
        <v>965</v>
      </c>
    </row>
    <row r="97" spans="1:4">
      <c r="A97" s="1060">
        <v>96</v>
      </c>
      <c r="B97" t="s">
        <v>962</v>
      </c>
      <c r="C97" t="s">
        <v>966</v>
      </c>
      <c r="D97" t="s">
        <v>967</v>
      </c>
    </row>
    <row r="98" spans="1:4">
      <c r="A98" s="1060">
        <v>97</v>
      </c>
      <c r="B98" t="s">
        <v>962</v>
      </c>
      <c r="C98" t="s">
        <v>968</v>
      </c>
      <c r="D98" t="s">
        <v>969</v>
      </c>
    </row>
    <row r="99" spans="1:4">
      <c r="A99" s="1060">
        <v>98</v>
      </c>
      <c r="B99" t="s">
        <v>962</v>
      </c>
      <c r="C99" t="s">
        <v>916</v>
      </c>
      <c r="D99" t="s">
        <v>970</v>
      </c>
    </row>
    <row r="100" spans="1:4">
      <c r="A100" s="1060">
        <v>99</v>
      </c>
      <c r="B100" t="s">
        <v>962</v>
      </c>
      <c r="C100" t="s">
        <v>971</v>
      </c>
      <c r="D100" t="s">
        <v>972</v>
      </c>
    </row>
    <row r="101" spans="1:4">
      <c r="A101" s="1060">
        <v>100</v>
      </c>
      <c r="B101" t="s">
        <v>962</v>
      </c>
      <c r="C101" t="s">
        <v>962</v>
      </c>
      <c r="D101" t="s">
        <v>963</v>
      </c>
    </row>
    <row r="102" spans="1:4">
      <c r="A102" s="1060">
        <v>101</v>
      </c>
      <c r="B102" t="s">
        <v>962</v>
      </c>
      <c r="C102" t="s">
        <v>973</v>
      </c>
      <c r="D102" t="s">
        <v>974</v>
      </c>
    </row>
    <row r="103" spans="1:4">
      <c r="A103" s="1060">
        <v>102</v>
      </c>
      <c r="B103" t="s">
        <v>962</v>
      </c>
      <c r="C103" t="s">
        <v>975</v>
      </c>
      <c r="D103" t="s">
        <v>976</v>
      </c>
    </row>
    <row r="104" spans="1:4">
      <c r="A104" s="1060">
        <v>103</v>
      </c>
      <c r="B104" t="s">
        <v>962</v>
      </c>
      <c r="C104" t="s">
        <v>977</v>
      </c>
      <c r="D104" t="s">
        <v>978</v>
      </c>
    </row>
    <row r="105" spans="1:4">
      <c r="A105" s="1060">
        <v>104</v>
      </c>
      <c r="B105" t="s">
        <v>962</v>
      </c>
      <c r="C105" t="s">
        <v>979</v>
      </c>
      <c r="D105" t="s">
        <v>980</v>
      </c>
    </row>
    <row r="106" spans="1:4">
      <c r="A106" s="1060">
        <v>105</v>
      </c>
      <c r="B106" t="s">
        <v>962</v>
      </c>
      <c r="C106" t="s">
        <v>981</v>
      </c>
      <c r="D106" t="s">
        <v>982</v>
      </c>
    </row>
    <row r="107" spans="1:4">
      <c r="A107" s="1060">
        <v>106</v>
      </c>
      <c r="B107" t="s">
        <v>962</v>
      </c>
      <c r="C107" t="s">
        <v>983</v>
      </c>
      <c r="D107" t="s">
        <v>984</v>
      </c>
    </row>
    <row r="108" spans="1:4">
      <c r="A108" s="1060">
        <v>107</v>
      </c>
      <c r="B108" t="s">
        <v>962</v>
      </c>
      <c r="C108" t="s">
        <v>934</v>
      </c>
      <c r="D108" t="s">
        <v>985</v>
      </c>
    </row>
    <row r="109" spans="1:4">
      <c r="A109" s="1060">
        <v>108</v>
      </c>
      <c r="B109" t="s">
        <v>962</v>
      </c>
      <c r="C109" t="s">
        <v>986</v>
      </c>
      <c r="D109" t="s">
        <v>987</v>
      </c>
    </row>
    <row r="110" spans="1:4">
      <c r="A110" s="1060">
        <v>109</v>
      </c>
      <c r="B110" t="s">
        <v>988</v>
      </c>
      <c r="C110" t="s">
        <v>990</v>
      </c>
      <c r="D110" t="s">
        <v>991</v>
      </c>
    </row>
    <row r="111" spans="1:4">
      <c r="A111" s="1060">
        <v>110</v>
      </c>
      <c r="B111" t="s">
        <v>988</v>
      </c>
      <c r="C111" t="s">
        <v>992</v>
      </c>
      <c r="D111" t="s">
        <v>993</v>
      </c>
    </row>
    <row r="112" spans="1:4">
      <c r="A112" s="1060">
        <v>111</v>
      </c>
      <c r="B112" t="s">
        <v>988</v>
      </c>
      <c r="C112" t="s">
        <v>988</v>
      </c>
      <c r="D112" t="s">
        <v>989</v>
      </c>
    </row>
    <row r="113" spans="1:4">
      <c r="A113" s="1060">
        <v>112</v>
      </c>
      <c r="B113" t="s">
        <v>988</v>
      </c>
      <c r="C113" t="s">
        <v>994</v>
      </c>
      <c r="D113" t="s">
        <v>995</v>
      </c>
    </row>
    <row r="114" spans="1:4">
      <c r="A114" s="1060">
        <v>113</v>
      </c>
      <c r="B114" t="s">
        <v>988</v>
      </c>
      <c r="C114" t="s">
        <v>858</v>
      </c>
      <c r="D114" t="s">
        <v>996</v>
      </c>
    </row>
    <row r="115" spans="1:4">
      <c r="A115" s="1060">
        <v>114</v>
      </c>
      <c r="B115" t="s">
        <v>988</v>
      </c>
      <c r="C115" t="s">
        <v>997</v>
      </c>
      <c r="D115" t="s">
        <v>998</v>
      </c>
    </row>
    <row r="116" spans="1:4">
      <c r="A116" s="1060">
        <v>115</v>
      </c>
      <c r="B116" t="s">
        <v>988</v>
      </c>
      <c r="C116" t="s">
        <v>999</v>
      </c>
      <c r="D116" t="s">
        <v>1000</v>
      </c>
    </row>
    <row r="117" spans="1:4">
      <c r="A117" s="1060">
        <v>116</v>
      </c>
      <c r="B117" t="s">
        <v>988</v>
      </c>
      <c r="C117" t="s">
        <v>1001</v>
      </c>
      <c r="D117" t="s">
        <v>1002</v>
      </c>
    </row>
    <row r="118" spans="1:4">
      <c r="A118" s="1060">
        <v>117</v>
      </c>
      <c r="B118" t="s">
        <v>988</v>
      </c>
      <c r="C118" t="s">
        <v>1003</v>
      </c>
      <c r="D118" t="s">
        <v>1004</v>
      </c>
    </row>
    <row r="119" spans="1:4">
      <c r="A119" s="1060">
        <v>118</v>
      </c>
      <c r="B119" t="s">
        <v>988</v>
      </c>
      <c r="C119" t="s">
        <v>1005</v>
      </c>
      <c r="D119" t="s">
        <v>1006</v>
      </c>
    </row>
    <row r="120" spans="1:4">
      <c r="A120" s="1060">
        <v>119</v>
      </c>
      <c r="B120" t="s">
        <v>1007</v>
      </c>
      <c r="C120" t="s">
        <v>1007</v>
      </c>
      <c r="D120" t="s">
        <v>1008</v>
      </c>
    </row>
    <row r="121" spans="1:4">
      <c r="A121" s="1060">
        <v>120</v>
      </c>
      <c r="B121" t="s">
        <v>1007</v>
      </c>
      <c r="C121" t="s">
        <v>1009</v>
      </c>
      <c r="D121" t="s">
        <v>1010</v>
      </c>
    </row>
    <row r="122" spans="1:4">
      <c r="A122" s="1060">
        <v>121</v>
      </c>
      <c r="B122" t="s">
        <v>1007</v>
      </c>
      <c r="C122" t="s">
        <v>1011</v>
      </c>
      <c r="D122" t="s">
        <v>1012</v>
      </c>
    </row>
    <row r="123" spans="1:4">
      <c r="A123" s="1060">
        <v>122</v>
      </c>
      <c r="B123" t="s">
        <v>1007</v>
      </c>
      <c r="C123" t="s">
        <v>1013</v>
      </c>
      <c r="D123" t="s">
        <v>1014</v>
      </c>
    </row>
    <row r="124" spans="1:4">
      <c r="A124" s="1060">
        <v>123</v>
      </c>
      <c r="B124" t="s">
        <v>1007</v>
      </c>
      <c r="C124" t="s">
        <v>1015</v>
      </c>
      <c r="D124" t="s">
        <v>1016</v>
      </c>
    </row>
    <row r="125" spans="1:4">
      <c r="A125" s="1060">
        <v>124</v>
      </c>
      <c r="B125" t="s">
        <v>1007</v>
      </c>
      <c r="C125" t="s">
        <v>1017</v>
      </c>
      <c r="D125" t="s">
        <v>1018</v>
      </c>
    </row>
    <row r="126" spans="1:4">
      <c r="A126" s="1060">
        <v>125</v>
      </c>
      <c r="B126" t="s">
        <v>1007</v>
      </c>
      <c r="C126" t="s">
        <v>1019</v>
      </c>
      <c r="D126" t="s">
        <v>1020</v>
      </c>
    </row>
    <row r="127" spans="1:4">
      <c r="A127" s="1060">
        <v>126</v>
      </c>
      <c r="B127" t="s">
        <v>1007</v>
      </c>
      <c r="C127" t="s">
        <v>1021</v>
      </c>
      <c r="D127" t="s">
        <v>1022</v>
      </c>
    </row>
    <row r="128" spans="1:4">
      <c r="A128" s="1060">
        <v>127</v>
      </c>
      <c r="B128" t="s">
        <v>1007</v>
      </c>
      <c r="C128" t="s">
        <v>1023</v>
      </c>
      <c r="D128" t="s">
        <v>1024</v>
      </c>
    </row>
    <row r="129" spans="1:4">
      <c r="A129" s="1060">
        <v>128</v>
      </c>
      <c r="B129" t="s">
        <v>1007</v>
      </c>
      <c r="C129" t="s">
        <v>1025</v>
      </c>
      <c r="D129" t="s">
        <v>1026</v>
      </c>
    </row>
    <row r="130" spans="1:4">
      <c r="A130" s="1060">
        <v>129</v>
      </c>
      <c r="B130" t="s">
        <v>1027</v>
      </c>
      <c r="C130" t="s">
        <v>1029</v>
      </c>
      <c r="D130" t="s">
        <v>1030</v>
      </c>
    </row>
    <row r="131" spans="1:4">
      <c r="A131" s="1060">
        <v>130</v>
      </c>
      <c r="B131" t="s">
        <v>1027</v>
      </c>
      <c r="C131" t="s">
        <v>1031</v>
      </c>
      <c r="D131" t="s">
        <v>1032</v>
      </c>
    </row>
    <row r="132" spans="1:4">
      <c r="A132" s="1060">
        <v>131</v>
      </c>
      <c r="B132" t="s">
        <v>1027</v>
      </c>
      <c r="C132" t="s">
        <v>1033</v>
      </c>
      <c r="D132" t="s">
        <v>1034</v>
      </c>
    </row>
    <row r="133" spans="1:4">
      <c r="A133" s="1060">
        <v>132</v>
      </c>
      <c r="B133" t="s">
        <v>1027</v>
      </c>
      <c r="C133" t="s">
        <v>1027</v>
      </c>
      <c r="D133" t="s">
        <v>1028</v>
      </c>
    </row>
    <row r="134" spans="1:4">
      <c r="A134" s="1060">
        <v>133</v>
      </c>
      <c r="B134" t="s">
        <v>1027</v>
      </c>
      <c r="C134" t="s">
        <v>1035</v>
      </c>
      <c r="D134" t="s">
        <v>1036</v>
      </c>
    </row>
    <row r="135" spans="1:4">
      <c r="A135" s="1060">
        <v>134</v>
      </c>
      <c r="B135" t="s">
        <v>1027</v>
      </c>
      <c r="C135" t="s">
        <v>1037</v>
      </c>
      <c r="D135" t="s">
        <v>1038</v>
      </c>
    </row>
    <row r="136" spans="1:4">
      <c r="A136" s="1060">
        <v>135</v>
      </c>
      <c r="B136" t="s">
        <v>1027</v>
      </c>
      <c r="C136" t="s">
        <v>1039</v>
      </c>
      <c r="D136" t="s">
        <v>1040</v>
      </c>
    </row>
    <row r="137" spans="1:4">
      <c r="A137" s="1060">
        <v>136</v>
      </c>
      <c r="B137" t="s">
        <v>1027</v>
      </c>
      <c r="C137" t="s">
        <v>846</v>
      </c>
      <c r="D137" t="s">
        <v>1041</v>
      </c>
    </row>
    <row r="138" spans="1:4">
      <c r="A138" s="1060">
        <v>137</v>
      </c>
      <c r="B138" t="s">
        <v>1027</v>
      </c>
      <c r="C138" t="s">
        <v>1042</v>
      </c>
      <c r="D138" t="s">
        <v>1043</v>
      </c>
    </row>
    <row r="139" spans="1:4">
      <c r="A139" s="1060">
        <v>138</v>
      </c>
      <c r="B139" t="s">
        <v>1027</v>
      </c>
      <c r="C139" t="s">
        <v>1044</v>
      </c>
      <c r="D139" t="s">
        <v>1045</v>
      </c>
    </row>
    <row r="140" spans="1:4">
      <c r="A140" s="1060">
        <v>139</v>
      </c>
      <c r="B140" t="s">
        <v>1046</v>
      </c>
      <c r="C140" t="s">
        <v>1048</v>
      </c>
      <c r="D140" t="s">
        <v>1049</v>
      </c>
    </row>
    <row r="141" spans="1:4">
      <c r="A141" s="1060">
        <v>140</v>
      </c>
      <c r="B141" t="s">
        <v>1046</v>
      </c>
      <c r="C141" t="s">
        <v>1050</v>
      </c>
      <c r="D141" t="s">
        <v>1051</v>
      </c>
    </row>
    <row r="142" spans="1:4">
      <c r="A142" s="1060">
        <v>141</v>
      </c>
      <c r="B142" t="s">
        <v>1046</v>
      </c>
      <c r="C142" t="s">
        <v>1052</v>
      </c>
      <c r="D142" t="s">
        <v>1053</v>
      </c>
    </row>
    <row r="143" spans="1:4">
      <c r="A143" s="1060">
        <v>142</v>
      </c>
      <c r="B143" t="s">
        <v>1046</v>
      </c>
      <c r="C143" t="s">
        <v>1046</v>
      </c>
      <c r="D143" t="s">
        <v>1047</v>
      </c>
    </row>
    <row r="144" spans="1:4">
      <c r="A144" s="1060">
        <v>143</v>
      </c>
      <c r="B144" t="s">
        <v>1046</v>
      </c>
      <c r="C144" t="s">
        <v>1054</v>
      </c>
      <c r="D144" t="s">
        <v>1055</v>
      </c>
    </row>
    <row r="145" spans="1:4">
      <c r="A145" s="1060">
        <v>144</v>
      </c>
      <c r="B145" t="s">
        <v>1046</v>
      </c>
      <c r="C145" t="s">
        <v>1056</v>
      </c>
      <c r="D145" t="s">
        <v>1057</v>
      </c>
    </row>
    <row r="146" spans="1:4">
      <c r="A146" s="1060">
        <v>145</v>
      </c>
      <c r="B146" t="s">
        <v>1046</v>
      </c>
      <c r="C146" t="s">
        <v>1058</v>
      </c>
      <c r="D146" t="s">
        <v>1059</v>
      </c>
    </row>
    <row r="147" spans="1:4">
      <c r="A147" s="1060">
        <v>146</v>
      </c>
      <c r="B147" t="s">
        <v>1046</v>
      </c>
      <c r="C147" t="s">
        <v>1060</v>
      </c>
      <c r="D147" t="s">
        <v>1061</v>
      </c>
    </row>
    <row r="148" spans="1:4">
      <c r="A148" s="1060">
        <v>147</v>
      </c>
      <c r="B148" t="s">
        <v>1046</v>
      </c>
      <c r="C148" t="s">
        <v>824</v>
      </c>
      <c r="D148" t="s">
        <v>1062</v>
      </c>
    </row>
    <row r="149" spans="1:4">
      <c r="A149" s="1060">
        <v>148</v>
      </c>
      <c r="B149" t="s">
        <v>1046</v>
      </c>
      <c r="C149" t="s">
        <v>1063</v>
      </c>
      <c r="D149" t="s">
        <v>1064</v>
      </c>
    </row>
    <row r="150" spans="1:4">
      <c r="A150" s="1060">
        <v>149</v>
      </c>
      <c r="B150" t="s">
        <v>1046</v>
      </c>
      <c r="C150" t="s">
        <v>1065</v>
      </c>
      <c r="D150" t="s">
        <v>1066</v>
      </c>
    </row>
    <row r="151" spans="1:4">
      <c r="A151" s="1060">
        <v>150</v>
      </c>
      <c r="B151" t="s">
        <v>1046</v>
      </c>
      <c r="C151" t="s">
        <v>1067</v>
      </c>
      <c r="D151" t="s">
        <v>1068</v>
      </c>
    </row>
    <row r="152" spans="1:4">
      <c r="A152" s="1060">
        <v>151</v>
      </c>
      <c r="B152" t="s">
        <v>1069</v>
      </c>
      <c r="C152" t="s">
        <v>1071</v>
      </c>
      <c r="D152" t="s">
        <v>1072</v>
      </c>
    </row>
    <row r="153" spans="1:4">
      <c r="A153" s="1060">
        <v>152</v>
      </c>
      <c r="B153" t="s">
        <v>1069</v>
      </c>
      <c r="C153" t="s">
        <v>1069</v>
      </c>
      <c r="D153" t="s">
        <v>1070</v>
      </c>
    </row>
    <row r="154" spans="1:4">
      <c r="A154" s="1060">
        <v>153</v>
      </c>
      <c r="B154" t="s">
        <v>1069</v>
      </c>
      <c r="C154" t="s">
        <v>784</v>
      </c>
      <c r="D154" t="s">
        <v>1073</v>
      </c>
    </row>
    <row r="155" spans="1:4">
      <c r="A155" s="1060">
        <v>154</v>
      </c>
      <c r="B155" t="s">
        <v>1069</v>
      </c>
      <c r="C155" t="s">
        <v>1074</v>
      </c>
      <c r="D155" t="s">
        <v>1075</v>
      </c>
    </row>
    <row r="156" spans="1:4">
      <c r="A156" s="1060">
        <v>155</v>
      </c>
      <c r="B156" t="s">
        <v>1069</v>
      </c>
      <c r="C156" t="s">
        <v>1058</v>
      </c>
      <c r="D156" t="s">
        <v>1076</v>
      </c>
    </row>
    <row r="157" spans="1:4">
      <c r="A157" s="1060">
        <v>156</v>
      </c>
      <c r="B157" t="s">
        <v>1069</v>
      </c>
      <c r="C157" t="s">
        <v>1077</v>
      </c>
      <c r="D157" t="s">
        <v>1078</v>
      </c>
    </row>
    <row r="158" spans="1:4">
      <c r="A158" s="1060">
        <v>157</v>
      </c>
      <c r="B158" t="s">
        <v>1069</v>
      </c>
      <c r="C158" t="s">
        <v>1079</v>
      </c>
      <c r="D158" t="s">
        <v>1080</v>
      </c>
    </row>
    <row r="159" spans="1:4">
      <c r="A159" s="1060">
        <v>158</v>
      </c>
      <c r="B159" t="s">
        <v>1069</v>
      </c>
      <c r="C159" t="s">
        <v>1081</v>
      </c>
      <c r="D159" t="s">
        <v>1082</v>
      </c>
    </row>
    <row r="160" spans="1:4">
      <c r="A160" s="1060">
        <v>159</v>
      </c>
      <c r="B160" t="s">
        <v>1069</v>
      </c>
      <c r="C160" t="s">
        <v>1083</v>
      </c>
      <c r="D160" t="s">
        <v>1084</v>
      </c>
    </row>
    <row r="161" spans="1:4">
      <c r="A161" s="1060">
        <v>160</v>
      </c>
      <c r="B161" t="s">
        <v>1085</v>
      </c>
      <c r="C161" t="s">
        <v>1087</v>
      </c>
      <c r="D161" t="s">
        <v>1088</v>
      </c>
    </row>
    <row r="162" spans="1:4">
      <c r="A162" s="1060">
        <v>161</v>
      </c>
      <c r="B162" t="s">
        <v>1085</v>
      </c>
      <c r="C162" t="s">
        <v>1089</v>
      </c>
      <c r="D162" t="s">
        <v>1090</v>
      </c>
    </row>
    <row r="163" spans="1:4">
      <c r="A163" s="1060">
        <v>162</v>
      </c>
      <c r="B163" t="s">
        <v>1085</v>
      </c>
      <c r="C163" t="s">
        <v>1091</v>
      </c>
      <c r="D163" t="s">
        <v>1092</v>
      </c>
    </row>
    <row r="164" spans="1:4">
      <c r="A164" s="1060">
        <v>163</v>
      </c>
      <c r="B164" t="s">
        <v>1085</v>
      </c>
      <c r="C164" t="s">
        <v>1093</v>
      </c>
      <c r="D164" t="s">
        <v>1094</v>
      </c>
    </row>
    <row r="165" spans="1:4">
      <c r="A165" s="1060">
        <v>164</v>
      </c>
      <c r="B165" t="s">
        <v>1085</v>
      </c>
      <c r="C165" t="s">
        <v>1095</v>
      </c>
      <c r="D165" t="s">
        <v>1096</v>
      </c>
    </row>
    <row r="166" spans="1:4">
      <c r="A166" s="1060">
        <v>165</v>
      </c>
      <c r="B166" t="s">
        <v>1085</v>
      </c>
      <c r="C166" t="s">
        <v>1097</v>
      </c>
      <c r="D166" t="s">
        <v>1098</v>
      </c>
    </row>
    <row r="167" spans="1:4">
      <c r="A167" s="1060">
        <v>166</v>
      </c>
      <c r="B167" t="s">
        <v>1085</v>
      </c>
      <c r="C167" t="s">
        <v>1099</v>
      </c>
      <c r="D167" t="s">
        <v>1100</v>
      </c>
    </row>
    <row r="168" spans="1:4">
      <c r="A168" s="1060">
        <v>167</v>
      </c>
      <c r="B168" t="s">
        <v>1085</v>
      </c>
      <c r="C168" t="s">
        <v>1085</v>
      </c>
      <c r="D168" t="s">
        <v>1086</v>
      </c>
    </row>
    <row r="169" spans="1:4">
      <c r="A169" s="1060">
        <v>168</v>
      </c>
      <c r="B169" t="s">
        <v>1085</v>
      </c>
      <c r="C169" t="s">
        <v>1101</v>
      </c>
      <c r="D169" t="s">
        <v>1102</v>
      </c>
    </row>
    <row r="170" spans="1:4">
      <c r="A170" s="1060">
        <v>169</v>
      </c>
      <c r="B170" t="s">
        <v>1085</v>
      </c>
      <c r="C170" t="s">
        <v>1103</v>
      </c>
      <c r="D170" t="s">
        <v>1104</v>
      </c>
    </row>
    <row r="171" spans="1:4">
      <c r="A171" s="1060">
        <v>170</v>
      </c>
      <c r="B171" t="s">
        <v>1085</v>
      </c>
      <c r="C171" t="s">
        <v>1105</v>
      </c>
      <c r="D171" t="s">
        <v>1106</v>
      </c>
    </row>
    <row r="172" spans="1:4">
      <c r="A172" s="1060">
        <v>171</v>
      </c>
      <c r="B172" t="s">
        <v>1085</v>
      </c>
      <c r="C172" t="s">
        <v>1107</v>
      </c>
      <c r="D172" t="s">
        <v>1108</v>
      </c>
    </row>
    <row r="173" spans="1:4">
      <c r="A173" s="1060">
        <v>172</v>
      </c>
      <c r="B173" t="s">
        <v>1085</v>
      </c>
      <c r="C173" t="s">
        <v>1109</v>
      </c>
      <c r="D173" t="s">
        <v>1110</v>
      </c>
    </row>
    <row r="174" spans="1:4">
      <c r="A174" s="1060">
        <v>173</v>
      </c>
      <c r="B174" t="s">
        <v>1111</v>
      </c>
      <c r="C174" t="s">
        <v>1113</v>
      </c>
      <c r="D174" t="s">
        <v>1114</v>
      </c>
    </row>
    <row r="175" spans="1:4">
      <c r="A175" s="1060">
        <v>174</v>
      </c>
      <c r="B175" t="s">
        <v>1111</v>
      </c>
      <c r="C175" t="s">
        <v>1115</v>
      </c>
      <c r="D175" t="s">
        <v>1116</v>
      </c>
    </row>
    <row r="176" spans="1:4">
      <c r="A176" s="1060">
        <v>175</v>
      </c>
      <c r="B176" t="s">
        <v>1111</v>
      </c>
      <c r="C176" t="s">
        <v>1117</v>
      </c>
      <c r="D176" t="s">
        <v>1118</v>
      </c>
    </row>
    <row r="177" spans="1:4">
      <c r="A177" s="1060">
        <v>176</v>
      </c>
      <c r="B177" t="s">
        <v>1111</v>
      </c>
      <c r="C177" t="s">
        <v>1119</v>
      </c>
      <c r="D177" t="s">
        <v>1120</v>
      </c>
    </row>
    <row r="178" spans="1:4">
      <c r="A178" s="1060">
        <v>177</v>
      </c>
      <c r="B178" t="s">
        <v>1111</v>
      </c>
      <c r="C178" t="s">
        <v>1111</v>
      </c>
      <c r="D178" t="s">
        <v>1112</v>
      </c>
    </row>
    <row r="179" spans="1:4">
      <c r="A179" s="1060">
        <v>178</v>
      </c>
      <c r="B179" t="s">
        <v>1111</v>
      </c>
      <c r="C179" t="s">
        <v>1121</v>
      </c>
      <c r="D179" t="s">
        <v>1122</v>
      </c>
    </row>
    <row r="180" spans="1:4">
      <c r="A180" s="1060">
        <v>179</v>
      </c>
      <c r="B180" t="s">
        <v>1111</v>
      </c>
      <c r="C180" t="s">
        <v>1123</v>
      </c>
      <c r="D180" t="s">
        <v>1124</v>
      </c>
    </row>
    <row r="181" spans="1:4">
      <c r="A181" s="1060">
        <v>180</v>
      </c>
      <c r="B181" t="s">
        <v>1111</v>
      </c>
      <c r="C181" t="s">
        <v>1125</v>
      </c>
      <c r="D181" t="s">
        <v>1126</v>
      </c>
    </row>
    <row r="182" spans="1:4">
      <c r="A182" s="1060">
        <v>181</v>
      </c>
      <c r="B182" t="s">
        <v>1111</v>
      </c>
      <c r="C182" t="s">
        <v>1127</v>
      </c>
      <c r="D182" t="s">
        <v>1128</v>
      </c>
    </row>
    <row r="183" spans="1:4">
      <c r="A183" s="1060">
        <v>182</v>
      </c>
      <c r="B183" t="s">
        <v>1111</v>
      </c>
      <c r="C183" t="s">
        <v>1129</v>
      </c>
      <c r="D183" t="s">
        <v>1130</v>
      </c>
    </row>
    <row r="184" spans="1:4">
      <c r="A184" s="1060">
        <v>183</v>
      </c>
      <c r="B184" t="s">
        <v>1111</v>
      </c>
      <c r="C184" t="s">
        <v>1131</v>
      </c>
      <c r="D184" t="s">
        <v>1132</v>
      </c>
    </row>
    <row r="185" spans="1:4">
      <c r="A185" s="1060">
        <v>184</v>
      </c>
      <c r="B185" t="s">
        <v>1133</v>
      </c>
      <c r="C185" t="s">
        <v>1135</v>
      </c>
      <c r="D185" t="s">
        <v>1136</v>
      </c>
    </row>
    <row r="186" spans="1:4">
      <c r="A186" s="1060">
        <v>185</v>
      </c>
      <c r="B186" t="s">
        <v>1133</v>
      </c>
      <c r="C186" t="s">
        <v>1137</v>
      </c>
      <c r="D186" t="s">
        <v>1138</v>
      </c>
    </row>
    <row r="187" spans="1:4">
      <c r="A187" s="1060">
        <v>186</v>
      </c>
      <c r="B187" t="s">
        <v>1133</v>
      </c>
      <c r="C187" t="s">
        <v>1139</v>
      </c>
      <c r="D187" t="s">
        <v>1140</v>
      </c>
    </row>
    <row r="188" spans="1:4">
      <c r="A188" s="1060">
        <v>187</v>
      </c>
      <c r="B188" t="s">
        <v>1133</v>
      </c>
      <c r="C188" t="s">
        <v>1133</v>
      </c>
      <c r="D188" t="s">
        <v>1134</v>
      </c>
    </row>
    <row r="189" spans="1:4">
      <c r="A189" s="1060">
        <v>188</v>
      </c>
      <c r="B189" t="s">
        <v>1133</v>
      </c>
      <c r="C189" t="s">
        <v>1141</v>
      </c>
      <c r="D189" t="s">
        <v>1142</v>
      </c>
    </row>
    <row r="190" spans="1:4">
      <c r="A190" s="1060">
        <v>189</v>
      </c>
      <c r="B190" t="s">
        <v>1133</v>
      </c>
      <c r="C190" t="s">
        <v>1143</v>
      </c>
      <c r="D190" t="s">
        <v>1144</v>
      </c>
    </row>
    <row r="191" spans="1:4">
      <c r="A191" s="1060">
        <v>190</v>
      </c>
      <c r="B191" t="s">
        <v>1133</v>
      </c>
      <c r="C191" t="s">
        <v>1145</v>
      </c>
      <c r="D191" t="s">
        <v>1146</v>
      </c>
    </row>
    <row r="192" spans="1:4">
      <c r="A192" s="1060">
        <v>191</v>
      </c>
      <c r="B192" t="s">
        <v>1133</v>
      </c>
      <c r="C192" t="s">
        <v>1147</v>
      </c>
      <c r="D192" t="s">
        <v>1148</v>
      </c>
    </row>
    <row r="193" spans="1:4">
      <c r="A193" s="1060">
        <v>192</v>
      </c>
      <c r="B193" t="s">
        <v>1149</v>
      </c>
      <c r="C193" t="s">
        <v>1151</v>
      </c>
      <c r="D193" t="s">
        <v>1152</v>
      </c>
    </row>
    <row r="194" spans="1:4">
      <c r="A194" s="1060">
        <v>193</v>
      </c>
      <c r="B194" t="s">
        <v>1149</v>
      </c>
      <c r="C194" t="s">
        <v>1153</v>
      </c>
      <c r="D194" t="s">
        <v>1154</v>
      </c>
    </row>
    <row r="195" spans="1:4">
      <c r="A195" s="1060">
        <v>194</v>
      </c>
      <c r="B195" t="s">
        <v>1149</v>
      </c>
      <c r="C195" t="s">
        <v>1155</v>
      </c>
      <c r="D195" t="s">
        <v>1156</v>
      </c>
    </row>
    <row r="196" spans="1:4">
      <c r="A196" s="1060">
        <v>195</v>
      </c>
      <c r="B196" t="s">
        <v>1149</v>
      </c>
      <c r="C196" t="s">
        <v>1157</v>
      </c>
      <c r="D196" t="s">
        <v>1158</v>
      </c>
    </row>
    <row r="197" spans="1:4">
      <c r="A197" s="1060">
        <v>196</v>
      </c>
      <c r="B197" t="s">
        <v>1149</v>
      </c>
      <c r="C197" t="s">
        <v>1159</v>
      </c>
      <c r="D197" t="s">
        <v>1160</v>
      </c>
    </row>
    <row r="198" spans="1:4">
      <c r="A198" s="1060">
        <v>197</v>
      </c>
      <c r="B198" t="s">
        <v>1149</v>
      </c>
      <c r="C198" t="s">
        <v>1011</v>
      </c>
      <c r="D198" t="s">
        <v>1161</v>
      </c>
    </row>
    <row r="199" spans="1:4">
      <c r="A199" s="1060">
        <v>198</v>
      </c>
      <c r="B199" t="s">
        <v>1149</v>
      </c>
      <c r="C199" t="s">
        <v>1162</v>
      </c>
      <c r="D199" t="s">
        <v>1163</v>
      </c>
    </row>
    <row r="200" spans="1:4">
      <c r="A200" s="1060">
        <v>199</v>
      </c>
      <c r="B200" t="s">
        <v>1149</v>
      </c>
      <c r="C200" t="s">
        <v>977</v>
      </c>
      <c r="D200" t="s">
        <v>1164</v>
      </c>
    </row>
    <row r="201" spans="1:4">
      <c r="A201" s="1060">
        <v>200</v>
      </c>
      <c r="B201" t="s">
        <v>1149</v>
      </c>
      <c r="C201" t="s">
        <v>1149</v>
      </c>
      <c r="D201" t="s">
        <v>1150</v>
      </c>
    </row>
    <row r="202" spans="1:4">
      <c r="A202" s="1060">
        <v>201</v>
      </c>
      <c r="B202" t="s">
        <v>1149</v>
      </c>
      <c r="C202" t="s">
        <v>1165</v>
      </c>
      <c r="D202" t="s">
        <v>1166</v>
      </c>
    </row>
    <row r="203" spans="1:4">
      <c r="A203" s="1060">
        <v>202</v>
      </c>
      <c r="B203" t="s">
        <v>1149</v>
      </c>
      <c r="C203" t="s">
        <v>1167</v>
      </c>
      <c r="D203" t="s">
        <v>1168</v>
      </c>
    </row>
    <row r="204" spans="1:4">
      <c r="A204" s="1060">
        <v>203</v>
      </c>
      <c r="B204" t="s">
        <v>1149</v>
      </c>
      <c r="C204" t="s">
        <v>1169</v>
      </c>
      <c r="D204" t="s">
        <v>1170</v>
      </c>
    </row>
    <row r="205" spans="1:4">
      <c r="A205" s="1060">
        <v>204</v>
      </c>
      <c r="B205" t="s">
        <v>1149</v>
      </c>
      <c r="C205" t="s">
        <v>1171</v>
      </c>
      <c r="D205" t="s">
        <v>1172</v>
      </c>
    </row>
    <row r="206" spans="1:4">
      <c r="A206" s="1060">
        <v>205</v>
      </c>
      <c r="B206" t="s">
        <v>1149</v>
      </c>
      <c r="C206" t="s">
        <v>1173</v>
      </c>
      <c r="D206" t="s">
        <v>1174</v>
      </c>
    </row>
    <row r="207" spans="1:4">
      <c r="A207" s="1060">
        <v>206</v>
      </c>
      <c r="B207" t="s">
        <v>1149</v>
      </c>
      <c r="C207" t="s">
        <v>1175</v>
      </c>
      <c r="D207" t="s">
        <v>1176</v>
      </c>
    </row>
    <row r="208" spans="1:4">
      <c r="A208" s="1060">
        <v>207</v>
      </c>
      <c r="B208" t="s">
        <v>1149</v>
      </c>
      <c r="C208" t="s">
        <v>1177</v>
      </c>
      <c r="D208" t="s">
        <v>1178</v>
      </c>
    </row>
    <row r="209" spans="1:4">
      <c r="A209" s="1060">
        <v>208</v>
      </c>
      <c r="B209" t="s">
        <v>1179</v>
      </c>
      <c r="C209" t="s">
        <v>1181</v>
      </c>
      <c r="D209" t="s">
        <v>1182</v>
      </c>
    </row>
    <row r="210" spans="1:4">
      <c r="A210" s="1060">
        <v>209</v>
      </c>
      <c r="B210" t="s">
        <v>1179</v>
      </c>
      <c r="C210" t="s">
        <v>1179</v>
      </c>
      <c r="D210" t="s">
        <v>1180</v>
      </c>
    </row>
    <row r="211" spans="1:4">
      <c r="A211" s="1060">
        <v>210</v>
      </c>
      <c r="B211" t="s">
        <v>1179</v>
      </c>
      <c r="C211" t="s">
        <v>1183</v>
      </c>
      <c r="D211" t="s">
        <v>1184</v>
      </c>
    </row>
    <row r="212" spans="1:4">
      <c r="A212" s="1060">
        <v>211</v>
      </c>
      <c r="B212" t="s">
        <v>1179</v>
      </c>
      <c r="C212" t="s">
        <v>1185</v>
      </c>
      <c r="D212" t="s">
        <v>1186</v>
      </c>
    </row>
    <row r="213" spans="1:4">
      <c r="A213" s="1060">
        <v>212</v>
      </c>
      <c r="B213" t="s">
        <v>1187</v>
      </c>
      <c r="C213" t="s">
        <v>1189</v>
      </c>
      <c r="D213" t="s">
        <v>1190</v>
      </c>
    </row>
    <row r="214" spans="1:4">
      <c r="A214" s="1060">
        <v>213</v>
      </c>
      <c r="B214" t="s">
        <v>1187</v>
      </c>
      <c r="C214" t="s">
        <v>1191</v>
      </c>
      <c r="D214" t="s">
        <v>1192</v>
      </c>
    </row>
    <row r="215" spans="1:4">
      <c r="A215" s="1060">
        <v>214</v>
      </c>
      <c r="B215" t="s">
        <v>1187</v>
      </c>
      <c r="C215" t="s">
        <v>1193</v>
      </c>
      <c r="D215" t="s">
        <v>1194</v>
      </c>
    </row>
    <row r="216" spans="1:4">
      <c r="A216" s="1060">
        <v>215</v>
      </c>
      <c r="B216" t="s">
        <v>1187</v>
      </c>
      <c r="C216" t="s">
        <v>1195</v>
      </c>
      <c r="D216" t="s">
        <v>1196</v>
      </c>
    </row>
    <row r="217" spans="1:4">
      <c r="A217" s="1060">
        <v>216</v>
      </c>
      <c r="B217" t="s">
        <v>1187</v>
      </c>
      <c r="C217" t="s">
        <v>1197</v>
      </c>
      <c r="D217" t="s">
        <v>1198</v>
      </c>
    </row>
    <row r="218" spans="1:4">
      <c r="A218" s="1060">
        <v>217</v>
      </c>
      <c r="B218" t="s">
        <v>1187</v>
      </c>
      <c r="C218" t="s">
        <v>1187</v>
      </c>
      <c r="D218" t="s">
        <v>1188</v>
      </c>
    </row>
    <row r="219" spans="1:4">
      <c r="A219" s="1060">
        <v>218</v>
      </c>
      <c r="B219" t="s">
        <v>1187</v>
      </c>
      <c r="C219" t="s">
        <v>1199</v>
      </c>
      <c r="D219" t="s">
        <v>1200</v>
      </c>
    </row>
    <row r="220" spans="1:4">
      <c r="A220" s="1060">
        <v>219</v>
      </c>
      <c r="B220" t="s">
        <v>1187</v>
      </c>
      <c r="C220" t="s">
        <v>1201</v>
      </c>
      <c r="D220" t="s">
        <v>1202</v>
      </c>
    </row>
    <row r="221" spans="1:4">
      <c r="A221" s="1060">
        <v>220</v>
      </c>
      <c r="B221" t="s">
        <v>1187</v>
      </c>
      <c r="C221" t="s">
        <v>1203</v>
      </c>
      <c r="D221" t="s">
        <v>1204</v>
      </c>
    </row>
    <row r="222" spans="1:4">
      <c r="A222" s="1060">
        <v>221</v>
      </c>
      <c r="B222" t="s">
        <v>1187</v>
      </c>
      <c r="C222" t="s">
        <v>1205</v>
      </c>
      <c r="D222" t="s">
        <v>1206</v>
      </c>
    </row>
    <row r="223" spans="1:4">
      <c r="A223" s="1060">
        <v>222</v>
      </c>
      <c r="B223" t="s">
        <v>1207</v>
      </c>
      <c r="C223" t="s">
        <v>1209</v>
      </c>
      <c r="D223" t="s">
        <v>1210</v>
      </c>
    </row>
    <row r="224" spans="1:4">
      <c r="A224" s="1060">
        <v>223</v>
      </c>
      <c r="B224" t="s">
        <v>1207</v>
      </c>
      <c r="C224" t="s">
        <v>1211</v>
      </c>
      <c r="D224" t="s">
        <v>1212</v>
      </c>
    </row>
    <row r="225" spans="1:4">
      <c r="A225" s="1060">
        <v>224</v>
      </c>
      <c r="B225" t="s">
        <v>1207</v>
      </c>
      <c r="C225" t="s">
        <v>1213</v>
      </c>
      <c r="D225" t="s">
        <v>1214</v>
      </c>
    </row>
    <row r="226" spans="1:4">
      <c r="A226" s="1060">
        <v>225</v>
      </c>
      <c r="B226" t="s">
        <v>1207</v>
      </c>
      <c r="C226" t="s">
        <v>1215</v>
      </c>
      <c r="D226" t="s">
        <v>1216</v>
      </c>
    </row>
    <row r="227" spans="1:4">
      <c r="A227" s="1060">
        <v>226</v>
      </c>
      <c r="B227" t="s">
        <v>1207</v>
      </c>
      <c r="C227" t="s">
        <v>1217</v>
      </c>
      <c r="D227" t="s">
        <v>1218</v>
      </c>
    </row>
    <row r="228" spans="1:4">
      <c r="A228" s="1060">
        <v>227</v>
      </c>
      <c r="B228" t="s">
        <v>1207</v>
      </c>
      <c r="C228" t="s">
        <v>1207</v>
      </c>
      <c r="D228" t="s">
        <v>1208</v>
      </c>
    </row>
    <row r="229" spans="1:4">
      <c r="A229" s="1060">
        <v>228</v>
      </c>
      <c r="B229" t="s">
        <v>1207</v>
      </c>
      <c r="C229" t="s">
        <v>1219</v>
      </c>
      <c r="D229" t="s">
        <v>1220</v>
      </c>
    </row>
    <row r="230" spans="1:4">
      <c r="A230" s="1060">
        <v>229</v>
      </c>
      <c r="B230" t="s">
        <v>1207</v>
      </c>
      <c r="C230" t="s">
        <v>1221</v>
      </c>
      <c r="D230" t="s">
        <v>1222</v>
      </c>
    </row>
    <row r="231" spans="1:4">
      <c r="A231" s="1060">
        <v>230</v>
      </c>
      <c r="B231" t="s">
        <v>1207</v>
      </c>
      <c r="C231" t="s">
        <v>1223</v>
      </c>
      <c r="D231" t="s">
        <v>1224</v>
      </c>
    </row>
    <row r="232" spans="1:4">
      <c r="A232" s="1060">
        <v>231</v>
      </c>
      <c r="B232" t="s">
        <v>1225</v>
      </c>
      <c r="C232" t="s">
        <v>1227</v>
      </c>
      <c r="D232" t="s">
        <v>1228</v>
      </c>
    </row>
    <row r="233" spans="1:4">
      <c r="A233" s="1060">
        <v>232</v>
      </c>
      <c r="B233" t="s">
        <v>1225</v>
      </c>
      <c r="C233" t="s">
        <v>1229</v>
      </c>
      <c r="D233" t="s">
        <v>1230</v>
      </c>
    </row>
    <row r="234" spans="1:4">
      <c r="A234" s="1060">
        <v>233</v>
      </c>
      <c r="B234" t="s">
        <v>1225</v>
      </c>
      <c r="C234" t="s">
        <v>1231</v>
      </c>
      <c r="D234" t="s">
        <v>1232</v>
      </c>
    </row>
    <row r="235" spans="1:4">
      <c r="A235" s="1060">
        <v>234</v>
      </c>
      <c r="B235" t="s">
        <v>1225</v>
      </c>
      <c r="C235" t="s">
        <v>1233</v>
      </c>
      <c r="D235" t="s">
        <v>1234</v>
      </c>
    </row>
    <row r="236" spans="1:4">
      <c r="A236" s="1060">
        <v>235</v>
      </c>
      <c r="B236" t="s">
        <v>1225</v>
      </c>
      <c r="C236" t="s">
        <v>1235</v>
      </c>
      <c r="D236" t="s">
        <v>1236</v>
      </c>
    </row>
    <row r="237" spans="1:4">
      <c r="A237" s="1060">
        <v>236</v>
      </c>
      <c r="B237" t="s">
        <v>1225</v>
      </c>
      <c r="C237" t="s">
        <v>1237</v>
      </c>
      <c r="D237" t="s">
        <v>1238</v>
      </c>
    </row>
    <row r="238" spans="1:4">
      <c r="A238" s="1060">
        <v>237</v>
      </c>
      <c r="B238" t="s">
        <v>1225</v>
      </c>
      <c r="C238" t="s">
        <v>1225</v>
      </c>
      <c r="D238" t="s">
        <v>1226</v>
      </c>
    </row>
    <row r="239" spans="1:4">
      <c r="A239" s="1060">
        <v>238</v>
      </c>
      <c r="B239" t="s">
        <v>1225</v>
      </c>
      <c r="C239" t="s">
        <v>1239</v>
      </c>
      <c r="D239" t="s">
        <v>1240</v>
      </c>
    </row>
    <row r="240" spans="1:4">
      <c r="A240" s="1060">
        <v>239</v>
      </c>
      <c r="B240" t="s">
        <v>1225</v>
      </c>
      <c r="C240" t="s">
        <v>1241</v>
      </c>
      <c r="D240" t="s">
        <v>1242</v>
      </c>
    </row>
    <row r="241" spans="1:4">
      <c r="A241" s="1060">
        <v>240</v>
      </c>
      <c r="B241" t="s">
        <v>1225</v>
      </c>
      <c r="C241" t="s">
        <v>1125</v>
      </c>
      <c r="D241" t="s">
        <v>1243</v>
      </c>
    </row>
    <row r="242" spans="1:4">
      <c r="A242" s="1060">
        <v>241</v>
      </c>
      <c r="B242" t="s">
        <v>1225</v>
      </c>
      <c r="C242" t="s">
        <v>1244</v>
      </c>
      <c r="D242" t="s">
        <v>1245</v>
      </c>
    </row>
    <row r="243" spans="1:4">
      <c r="A243" s="1060">
        <v>242</v>
      </c>
      <c r="B243" t="s">
        <v>1225</v>
      </c>
      <c r="C243" t="s">
        <v>1246</v>
      </c>
      <c r="D243" t="s">
        <v>1247</v>
      </c>
    </row>
    <row r="244" spans="1:4">
      <c r="A244" s="1060">
        <v>243</v>
      </c>
      <c r="B244" t="s">
        <v>1225</v>
      </c>
      <c r="C244" t="s">
        <v>1248</v>
      </c>
      <c r="D244" t="s">
        <v>1249</v>
      </c>
    </row>
    <row r="245" spans="1:4">
      <c r="A245" s="1060">
        <v>244</v>
      </c>
      <c r="B245" t="s">
        <v>1225</v>
      </c>
      <c r="C245" t="s">
        <v>1250</v>
      </c>
      <c r="D245" t="s">
        <v>1251</v>
      </c>
    </row>
    <row r="246" spans="1:4">
      <c r="A246" s="1060">
        <v>245</v>
      </c>
      <c r="B246" t="s">
        <v>1252</v>
      </c>
      <c r="C246" t="s">
        <v>1254</v>
      </c>
      <c r="D246" t="s">
        <v>1255</v>
      </c>
    </row>
    <row r="247" spans="1:4">
      <c r="A247" s="1060">
        <v>246</v>
      </c>
      <c r="B247" t="s">
        <v>1252</v>
      </c>
      <c r="C247" t="s">
        <v>1256</v>
      </c>
      <c r="D247" t="s">
        <v>1257</v>
      </c>
    </row>
    <row r="248" spans="1:4">
      <c r="A248" s="1060">
        <v>247</v>
      </c>
      <c r="B248" t="s">
        <v>1252</v>
      </c>
      <c r="C248" t="s">
        <v>1252</v>
      </c>
      <c r="D248" t="s">
        <v>1253</v>
      </c>
    </row>
    <row r="249" spans="1:4">
      <c r="A249" s="1060">
        <v>248</v>
      </c>
      <c r="B249" t="s">
        <v>1252</v>
      </c>
      <c r="C249" t="s">
        <v>1258</v>
      </c>
      <c r="D249" t="s">
        <v>1259</v>
      </c>
    </row>
    <row r="250" spans="1:4">
      <c r="A250" s="1060">
        <v>249</v>
      </c>
      <c r="B250" t="s">
        <v>1252</v>
      </c>
      <c r="C250" t="s">
        <v>1260</v>
      </c>
      <c r="D250" t="s">
        <v>1261</v>
      </c>
    </row>
    <row r="251" spans="1:4">
      <c r="A251" s="1060">
        <v>250</v>
      </c>
      <c r="B251" t="s">
        <v>1252</v>
      </c>
      <c r="C251" t="s">
        <v>1262</v>
      </c>
      <c r="D251" t="s">
        <v>1263</v>
      </c>
    </row>
    <row r="252" spans="1:4">
      <c r="A252" s="1060">
        <v>251</v>
      </c>
      <c r="B252" t="s">
        <v>1252</v>
      </c>
      <c r="C252" t="s">
        <v>1264</v>
      </c>
      <c r="D252" t="s">
        <v>1265</v>
      </c>
    </row>
    <row r="253" spans="1:4">
      <c r="A253" s="1060">
        <v>252</v>
      </c>
      <c r="B253" t="s">
        <v>1252</v>
      </c>
      <c r="C253" t="s">
        <v>1266</v>
      </c>
      <c r="D253" t="s">
        <v>1267</v>
      </c>
    </row>
    <row r="254" spans="1:4">
      <c r="A254" s="1060">
        <v>253</v>
      </c>
      <c r="B254" t="s">
        <v>1268</v>
      </c>
      <c r="C254" t="s">
        <v>1270</v>
      </c>
      <c r="D254" t="s">
        <v>1271</v>
      </c>
    </row>
    <row r="255" spans="1:4">
      <c r="A255" s="1060">
        <v>254</v>
      </c>
      <c r="B255" t="s">
        <v>1268</v>
      </c>
      <c r="C255" t="s">
        <v>1272</v>
      </c>
      <c r="D255" t="s">
        <v>1273</v>
      </c>
    </row>
    <row r="256" spans="1:4">
      <c r="A256" s="1060">
        <v>255</v>
      </c>
      <c r="B256" t="s">
        <v>1268</v>
      </c>
      <c r="C256" t="s">
        <v>1274</v>
      </c>
      <c r="D256" t="s">
        <v>1275</v>
      </c>
    </row>
    <row r="257" spans="1:4">
      <c r="A257" s="1060">
        <v>256</v>
      </c>
      <c r="B257" t="s">
        <v>1268</v>
      </c>
      <c r="C257" t="s">
        <v>1276</v>
      </c>
      <c r="D257" t="s">
        <v>1277</v>
      </c>
    </row>
    <row r="258" spans="1:4">
      <c r="A258" s="1060">
        <v>257</v>
      </c>
      <c r="B258" t="s">
        <v>1268</v>
      </c>
      <c r="C258" t="s">
        <v>1278</v>
      </c>
      <c r="D258" t="s">
        <v>1279</v>
      </c>
    </row>
    <row r="259" spans="1:4">
      <c r="A259" s="1060">
        <v>258</v>
      </c>
      <c r="B259" t="s">
        <v>1268</v>
      </c>
      <c r="C259" t="s">
        <v>1280</v>
      </c>
      <c r="D259" t="s">
        <v>1281</v>
      </c>
    </row>
    <row r="260" spans="1:4">
      <c r="A260" s="1060">
        <v>259</v>
      </c>
      <c r="B260" t="s">
        <v>1268</v>
      </c>
      <c r="C260" t="s">
        <v>1268</v>
      </c>
      <c r="D260" t="s">
        <v>1269</v>
      </c>
    </row>
    <row r="261" spans="1:4">
      <c r="A261" s="1060">
        <v>260</v>
      </c>
      <c r="B261" t="s">
        <v>1268</v>
      </c>
      <c r="C261" t="s">
        <v>1282</v>
      </c>
      <c r="D261" t="s">
        <v>1283</v>
      </c>
    </row>
    <row r="262" spans="1:4">
      <c r="A262" s="1060">
        <v>261</v>
      </c>
      <c r="B262" t="s">
        <v>1268</v>
      </c>
      <c r="C262" t="s">
        <v>1284</v>
      </c>
      <c r="D262" t="s">
        <v>1285</v>
      </c>
    </row>
    <row r="263" spans="1:4">
      <c r="A263" s="1060">
        <v>262</v>
      </c>
      <c r="B263" t="s">
        <v>1268</v>
      </c>
      <c r="C263" t="s">
        <v>1286</v>
      </c>
      <c r="D263" t="s">
        <v>1287</v>
      </c>
    </row>
    <row r="264" spans="1:4">
      <c r="A264" s="1060">
        <v>263</v>
      </c>
      <c r="B264" t="s">
        <v>1288</v>
      </c>
      <c r="C264" t="s">
        <v>1290</v>
      </c>
      <c r="D264" t="s">
        <v>1291</v>
      </c>
    </row>
    <row r="265" spans="1:4">
      <c r="A265" s="1060">
        <v>264</v>
      </c>
      <c r="B265" t="s">
        <v>1288</v>
      </c>
      <c r="C265" t="s">
        <v>1074</v>
      </c>
      <c r="D265" t="s">
        <v>1292</v>
      </c>
    </row>
    <row r="266" spans="1:4">
      <c r="A266" s="1060">
        <v>265</v>
      </c>
      <c r="B266" t="s">
        <v>1288</v>
      </c>
      <c r="C266" t="s">
        <v>1293</v>
      </c>
      <c r="D266" t="s">
        <v>1294</v>
      </c>
    </row>
    <row r="267" spans="1:4">
      <c r="A267" s="1060">
        <v>266</v>
      </c>
      <c r="B267" t="s">
        <v>1288</v>
      </c>
      <c r="C267" t="s">
        <v>1295</v>
      </c>
      <c r="D267" t="s">
        <v>1296</v>
      </c>
    </row>
    <row r="268" spans="1:4">
      <c r="A268" s="1060">
        <v>267</v>
      </c>
      <c r="B268" t="s">
        <v>1288</v>
      </c>
      <c r="C268" t="s">
        <v>1288</v>
      </c>
      <c r="D268" t="s">
        <v>1289</v>
      </c>
    </row>
    <row r="269" spans="1:4">
      <c r="A269" s="1060">
        <v>268</v>
      </c>
      <c r="B269" t="s">
        <v>1288</v>
      </c>
      <c r="C269" t="s">
        <v>1297</v>
      </c>
      <c r="D269" t="s">
        <v>1298</v>
      </c>
    </row>
    <row r="270" spans="1:4">
      <c r="A270" s="1060">
        <v>269</v>
      </c>
      <c r="B270" t="s">
        <v>1288</v>
      </c>
      <c r="C270" t="s">
        <v>1299</v>
      </c>
      <c r="D270" t="s">
        <v>1300</v>
      </c>
    </row>
    <row r="271" spans="1:4">
      <c r="A271" s="1060">
        <v>270</v>
      </c>
      <c r="B271" t="s">
        <v>1288</v>
      </c>
      <c r="C271" t="s">
        <v>1301</v>
      </c>
      <c r="D271" t="s">
        <v>1302</v>
      </c>
    </row>
    <row r="272" spans="1:4">
      <c r="A272" s="1060">
        <v>271</v>
      </c>
      <c r="B272" t="s">
        <v>1303</v>
      </c>
      <c r="C272" t="s">
        <v>1305</v>
      </c>
      <c r="D272" t="s">
        <v>1306</v>
      </c>
    </row>
    <row r="273" spans="1:4">
      <c r="A273" s="1060">
        <v>272</v>
      </c>
      <c r="B273" t="s">
        <v>1303</v>
      </c>
      <c r="C273" t="s">
        <v>1307</v>
      </c>
      <c r="D273" t="s">
        <v>1308</v>
      </c>
    </row>
    <row r="274" spans="1:4">
      <c r="A274" s="1060">
        <v>273</v>
      </c>
      <c r="B274" t="s">
        <v>1303</v>
      </c>
      <c r="C274" t="s">
        <v>1309</v>
      </c>
      <c r="D274" t="s">
        <v>1310</v>
      </c>
    </row>
    <row r="275" spans="1:4">
      <c r="A275" s="1060">
        <v>274</v>
      </c>
      <c r="B275" t="s">
        <v>1303</v>
      </c>
      <c r="C275" t="s">
        <v>1311</v>
      </c>
      <c r="D275" t="s">
        <v>1312</v>
      </c>
    </row>
    <row r="276" spans="1:4">
      <c r="A276" s="1060">
        <v>275</v>
      </c>
      <c r="B276" t="s">
        <v>1303</v>
      </c>
      <c r="C276" t="s">
        <v>1313</v>
      </c>
      <c r="D276" t="s">
        <v>1314</v>
      </c>
    </row>
    <row r="277" spans="1:4">
      <c r="A277" s="1060">
        <v>276</v>
      </c>
      <c r="B277" t="s">
        <v>1303</v>
      </c>
      <c r="C277" t="s">
        <v>1315</v>
      </c>
      <c r="D277" t="s">
        <v>1316</v>
      </c>
    </row>
    <row r="278" spans="1:4">
      <c r="A278" s="1060">
        <v>277</v>
      </c>
      <c r="B278" t="s">
        <v>1303</v>
      </c>
      <c r="C278" t="s">
        <v>1303</v>
      </c>
      <c r="D278" t="s">
        <v>1304</v>
      </c>
    </row>
    <row r="279" spans="1:4">
      <c r="A279" s="1060">
        <v>278</v>
      </c>
      <c r="B279" t="s">
        <v>1303</v>
      </c>
      <c r="C279" t="s">
        <v>1143</v>
      </c>
      <c r="D279" t="s">
        <v>1317</v>
      </c>
    </row>
    <row r="280" spans="1:4">
      <c r="A280" s="1060">
        <v>279</v>
      </c>
      <c r="B280" t="s">
        <v>1303</v>
      </c>
      <c r="C280" t="s">
        <v>1318</v>
      </c>
      <c r="D280" t="s">
        <v>1319</v>
      </c>
    </row>
    <row r="281" spans="1:4">
      <c r="A281" s="1060">
        <v>280</v>
      </c>
      <c r="B281" t="s">
        <v>1303</v>
      </c>
      <c r="C281" t="s">
        <v>1320</v>
      </c>
      <c r="D281" t="s">
        <v>1321</v>
      </c>
    </row>
    <row r="282" spans="1:4">
      <c r="A282" s="1060">
        <v>281</v>
      </c>
      <c r="B282" t="s">
        <v>1303</v>
      </c>
      <c r="C282" t="s">
        <v>1322</v>
      </c>
      <c r="D282" t="s">
        <v>1323</v>
      </c>
    </row>
    <row r="283" spans="1:4">
      <c r="A283" s="1060">
        <v>282</v>
      </c>
      <c r="B283" t="s">
        <v>1303</v>
      </c>
      <c r="C283" t="s">
        <v>1324</v>
      </c>
      <c r="D283" t="s">
        <v>1325</v>
      </c>
    </row>
    <row r="284" spans="1:4">
      <c r="A284" s="1060">
        <v>283</v>
      </c>
      <c r="B284" t="s">
        <v>1303</v>
      </c>
      <c r="C284" t="s">
        <v>1326</v>
      </c>
      <c r="D284" t="s">
        <v>1327</v>
      </c>
    </row>
    <row r="285" spans="1:4">
      <c r="A285" s="1060">
        <v>284</v>
      </c>
      <c r="B285" t="s">
        <v>1303</v>
      </c>
      <c r="C285" t="s">
        <v>1328</v>
      </c>
      <c r="D285" t="s">
        <v>1329</v>
      </c>
    </row>
    <row r="286" spans="1:4">
      <c r="A286" s="1060">
        <v>285</v>
      </c>
      <c r="B286" t="s">
        <v>1303</v>
      </c>
      <c r="C286" t="s">
        <v>1330</v>
      </c>
      <c r="D286" t="s">
        <v>1331</v>
      </c>
    </row>
    <row r="287" spans="1:4">
      <c r="A287" s="1060">
        <v>286</v>
      </c>
      <c r="B287" t="s">
        <v>1303</v>
      </c>
      <c r="C287" t="s">
        <v>1332</v>
      </c>
      <c r="D287" t="s">
        <v>1333</v>
      </c>
    </row>
    <row r="288" spans="1:4">
      <c r="A288" s="1060">
        <v>287</v>
      </c>
      <c r="B288" t="s">
        <v>1303</v>
      </c>
      <c r="C288" t="s">
        <v>1334</v>
      </c>
      <c r="D288" t="s">
        <v>1335</v>
      </c>
    </row>
    <row r="289" spans="1:4">
      <c r="A289" s="1060">
        <v>288</v>
      </c>
      <c r="B289" t="s">
        <v>1303</v>
      </c>
      <c r="C289" t="s">
        <v>1336</v>
      </c>
      <c r="D289" t="s">
        <v>1337</v>
      </c>
    </row>
    <row r="290" spans="1:4">
      <c r="A290" s="1060">
        <v>289</v>
      </c>
      <c r="B290" t="s">
        <v>1303</v>
      </c>
      <c r="C290" t="s">
        <v>1338</v>
      </c>
      <c r="D290" t="s">
        <v>1339</v>
      </c>
    </row>
    <row r="291" spans="1:4">
      <c r="A291" s="1060">
        <v>290</v>
      </c>
      <c r="B291" t="s">
        <v>1340</v>
      </c>
      <c r="C291" t="s">
        <v>776</v>
      </c>
      <c r="D291" t="s">
        <v>1342</v>
      </c>
    </row>
    <row r="292" spans="1:4">
      <c r="A292" s="1060">
        <v>291</v>
      </c>
      <c r="B292" t="s">
        <v>1340</v>
      </c>
      <c r="C292" t="s">
        <v>1209</v>
      </c>
      <c r="D292" t="s">
        <v>1343</v>
      </c>
    </row>
    <row r="293" spans="1:4">
      <c r="A293" s="1060">
        <v>292</v>
      </c>
      <c r="B293" t="s">
        <v>1340</v>
      </c>
      <c r="C293" t="s">
        <v>1344</v>
      </c>
      <c r="D293" t="s">
        <v>1345</v>
      </c>
    </row>
    <row r="294" spans="1:4">
      <c r="A294" s="1060">
        <v>293</v>
      </c>
      <c r="B294" t="s">
        <v>1340</v>
      </c>
      <c r="C294" t="s">
        <v>1346</v>
      </c>
      <c r="D294" t="s">
        <v>1347</v>
      </c>
    </row>
    <row r="295" spans="1:4">
      <c r="A295" s="1060">
        <v>294</v>
      </c>
      <c r="B295" t="s">
        <v>1340</v>
      </c>
      <c r="C295" t="s">
        <v>1348</v>
      </c>
      <c r="D295" t="s">
        <v>1349</v>
      </c>
    </row>
    <row r="296" spans="1:4">
      <c r="A296" s="1060">
        <v>295</v>
      </c>
      <c r="B296" t="s">
        <v>1340</v>
      </c>
      <c r="C296" t="s">
        <v>1340</v>
      </c>
      <c r="D296" t="s">
        <v>1341</v>
      </c>
    </row>
    <row r="297" spans="1:4">
      <c r="A297" s="1060">
        <v>296</v>
      </c>
      <c r="B297" t="s">
        <v>1340</v>
      </c>
      <c r="C297" t="s">
        <v>1350</v>
      </c>
      <c r="D297" t="s">
        <v>1351</v>
      </c>
    </row>
    <row r="298" spans="1:4">
      <c r="A298" s="1060">
        <v>297</v>
      </c>
      <c r="B298" t="s">
        <v>1340</v>
      </c>
      <c r="C298" t="s">
        <v>1352</v>
      </c>
      <c r="D298" t="s">
        <v>1353</v>
      </c>
    </row>
    <row r="299" spans="1:4">
      <c r="A299" s="1060">
        <v>298</v>
      </c>
      <c r="B299" t="s">
        <v>1354</v>
      </c>
      <c r="C299" t="s">
        <v>1209</v>
      </c>
      <c r="D299" t="s">
        <v>1356</v>
      </c>
    </row>
    <row r="300" spans="1:4">
      <c r="A300" s="1060">
        <v>299</v>
      </c>
      <c r="B300" t="s">
        <v>1354</v>
      </c>
      <c r="C300" t="s">
        <v>1357</v>
      </c>
      <c r="D300" t="s">
        <v>1358</v>
      </c>
    </row>
    <row r="301" spans="1:4">
      <c r="A301" s="1060">
        <v>300</v>
      </c>
      <c r="B301" t="s">
        <v>1354</v>
      </c>
      <c r="C301" t="s">
        <v>1359</v>
      </c>
      <c r="D301" t="s">
        <v>1360</v>
      </c>
    </row>
    <row r="302" spans="1:4">
      <c r="A302" s="1060">
        <v>301</v>
      </c>
      <c r="B302" t="s">
        <v>1354</v>
      </c>
      <c r="C302" t="s">
        <v>1361</v>
      </c>
      <c r="D302" t="s">
        <v>1362</v>
      </c>
    </row>
    <row r="303" spans="1:4">
      <c r="A303" s="1060">
        <v>302</v>
      </c>
      <c r="B303" t="s">
        <v>1354</v>
      </c>
      <c r="C303" t="s">
        <v>1363</v>
      </c>
      <c r="D303" t="s">
        <v>1364</v>
      </c>
    </row>
    <row r="304" spans="1:4">
      <c r="A304" s="1060">
        <v>303</v>
      </c>
      <c r="B304" t="s">
        <v>1354</v>
      </c>
      <c r="C304" t="s">
        <v>1365</v>
      </c>
      <c r="D304" t="s">
        <v>1366</v>
      </c>
    </row>
    <row r="305" spans="1:4">
      <c r="A305" s="1060">
        <v>304</v>
      </c>
      <c r="B305" t="s">
        <v>1354</v>
      </c>
      <c r="C305" t="s">
        <v>888</v>
      </c>
      <c r="D305" t="s">
        <v>1367</v>
      </c>
    </row>
    <row r="306" spans="1:4">
      <c r="A306" s="1060">
        <v>305</v>
      </c>
      <c r="B306" t="s">
        <v>1354</v>
      </c>
      <c r="C306" t="s">
        <v>1368</v>
      </c>
      <c r="D306" t="s">
        <v>1369</v>
      </c>
    </row>
    <row r="307" spans="1:4">
      <c r="A307" s="1060">
        <v>306</v>
      </c>
      <c r="B307" t="s">
        <v>1354</v>
      </c>
      <c r="C307" t="s">
        <v>1370</v>
      </c>
      <c r="D307" t="s">
        <v>1371</v>
      </c>
    </row>
    <row r="308" spans="1:4">
      <c r="A308" s="1060">
        <v>307</v>
      </c>
      <c r="B308" t="s">
        <v>1354</v>
      </c>
      <c r="C308" t="s">
        <v>1372</v>
      </c>
      <c r="D308" t="s">
        <v>1373</v>
      </c>
    </row>
    <row r="309" spans="1:4">
      <c r="A309" s="1060">
        <v>308</v>
      </c>
      <c r="B309" t="s">
        <v>1354</v>
      </c>
      <c r="C309" t="s">
        <v>1374</v>
      </c>
      <c r="D309" t="s">
        <v>1375</v>
      </c>
    </row>
    <row r="310" spans="1:4">
      <c r="A310" s="1060">
        <v>309</v>
      </c>
      <c r="B310" t="s">
        <v>1354</v>
      </c>
      <c r="C310" t="s">
        <v>1354</v>
      </c>
      <c r="D310" t="s">
        <v>1355</v>
      </c>
    </row>
    <row r="311" spans="1:4">
      <c r="A311" s="1060">
        <v>310</v>
      </c>
      <c r="B311" t="s">
        <v>1354</v>
      </c>
      <c r="C311" t="s">
        <v>1376</v>
      </c>
      <c r="D311" t="s">
        <v>1377</v>
      </c>
    </row>
    <row r="312" spans="1:4">
      <c r="A312" s="1060">
        <v>311</v>
      </c>
      <c r="B312" t="s">
        <v>1378</v>
      </c>
      <c r="C312" t="s">
        <v>1380</v>
      </c>
      <c r="D312" t="s">
        <v>1381</v>
      </c>
    </row>
    <row r="313" spans="1:4">
      <c r="A313" s="1060">
        <v>312</v>
      </c>
      <c r="B313" t="s">
        <v>1378</v>
      </c>
      <c r="C313" t="s">
        <v>1033</v>
      </c>
      <c r="D313" t="s">
        <v>1382</v>
      </c>
    </row>
    <row r="314" spans="1:4">
      <c r="A314" s="1060">
        <v>313</v>
      </c>
      <c r="B314" t="s">
        <v>1378</v>
      </c>
      <c r="C314" t="s">
        <v>1383</v>
      </c>
      <c r="D314" t="s">
        <v>1384</v>
      </c>
    </row>
    <row r="315" spans="1:4">
      <c r="A315" s="1060">
        <v>314</v>
      </c>
      <c r="B315" t="s">
        <v>1378</v>
      </c>
      <c r="C315" t="s">
        <v>1056</v>
      </c>
      <c r="D315" t="s">
        <v>1385</v>
      </c>
    </row>
    <row r="316" spans="1:4">
      <c r="A316" s="1060">
        <v>315</v>
      </c>
      <c r="B316" t="s">
        <v>1378</v>
      </c>
      <c r="C316" t="s">
        <v>1039</v>
      </c>
      <c r="D316" t="s">
        <v>1386</v>
      </c>
    </row>
    <row r="317" spans="1:4">
      <c r="A317" s="1060">
        <v>316</v>
      </c>
      <c r="B317" t="s">
        <v>1378</v>
      </c>
      <c r="C317" t="s">
        <v>1387</v>
      </c>
      <c r="D317" t="s">
        <v>1388</v>
      </c>
    </row>
    <row r="318" spans="1:4">
      <c r="A318" s="1060">
        <v>317</v>
      </c>
      <c r="B318" t="s">
        <v>1378</v>
      </c>
      <c r="C318" t="s">
        <v>1389</v>
      </c>
      <c r="D318" t="s">
        <v>1390</v>
      </c>
    </row>
    <row r="319" spans="1:4">
      <c r="A319" s="1060">
        <v>318</v>
      </c>
      <c r="B319" t="s">
        <v>1378</v>
      </c>
      <c r="C319" t="s">
        <v>1391</v>
      </c>
      <c r="D319" t="s">
        <v>1392</v>
      </c>
    </row>
    <row r="320" spans="1:4">
      <c r="A320" s="1060">
        <v>319</v>
      </c>
      <c r="B320" t="s">
        <v>1378</v>
      </c>
      <c r="C320" t="s">
        <v>1378</v>
      </c>
      <c r="D320" t="s">
        <v>1379</v>
      </c>
    </row>
    <row r="321" spans="1:4">
      <c r="A321" s="1060">
        <v>320</v>
      </c>
      <c r="B321" t="s">
        <v>1378</v>
      </c>
      <c r="C321" t="s">
        <v>1262</v>
      </c>
      <c r="D321" t="s">
        <v>1393</v>
      </c>
    </row>
    <row r="322" spans="1:4">
      <c r="A322" s="1060">
        <v>321</v>
      </c>
      <c r="B322" t="s">
        <v>1378</v>
      </c>
      <c r="C322" t="s">
        <v>1394</v>
      </c>
      <c r="D322" t="s">
        <v>1395</v>
      </c>
    </row>
    <row r="323" spans="1:4">
      <c r="A323" s="1060">
        <v>322</v>
      </c>
      <c r="B323" t="s">
        <v>1378</v>
      </c>
      <c r="C323" t="s">
        <v>1169</v>
      </c>
      <c r="D323" t="s">
        <v>1396</v>
      </c>
    </row>
    <row r="324" spans="1:4">
      <c r="A324" s="1060">
        <v>323</v>
      </c>
      <c r="B324" t="s">
        <v>1397</v>
      </c>
      <c r="C324" t="s">
        <v>1399</v>
      </c>
      <c r="D324" t="s">
        <v>1400</v>
      </c>
    </row>
    <row r="325" spans="1:4">
      <c r="A325" s="1060">
        <v>324</v>
      </c>
      <c r="B325" t="s">
        <v>1397</v>
      </c>
      <c r="C325" t="s">
        <v>975</v>
      </c>
      <c r="D325" t="s">
        <v>1401</v>
      </c>
    </row>
    <row r="326" spans="1:4">
      <c r="A326" s="1060">
        <v>325</v>
      </c>
      <c r="B326" t="s">
        <v>1397</v>
      </c>
      <c r="C326" t="s">
        <v>1402</v>
      </c>
      <c r="D326" t="s">
        <v>1403</v>
      </c>
    </row>
    <row r="327" spans="1:4">
      <c r="A327" s="1060">
        <v>326</v>
      </c>
      <c r="B327" t="s">
        <v>1397</v>
      </c>
      <c r="C327" t="s">
        <v>1404</v>
      </c>
      <c r="D327" t="s">
        <v>1405</v>
      </c>
    </row>
    <row r="328" spans="1:4">
      <c r="A328" s="1060">
        <v>327</v>
      </c>
      <c r="B328" t="s">
        <v>1397</v>
      </c>
      <c r="C328" t="s">
        <v>1406</v>
      </c>
      <c r="D328" t="s">
        <v>1407</v>
      </c>
    </row>
    <row r="329" spans="1:4">
      <c r="A329" s="1060">
        <v>328</v>
      </c>
      <c r="B329" t="s">
        <v>1397</v>
      </c>
      <c r="C329" t="s">
        <v>1397</v>
      </c>
      <c r="D329" t="s">
        <v>1398</v>
      </c>
    </row>
    <row r="330" spans="1:4">
      <c r="A330" s="1060">
        <v>329</v>
      </c>
      <c r="B330" t="s">
        <v>1397</v>
      </c>
      <c r="C330" t="s">
        <v>1408</v>
      </c>
      <c r="D330" t="s">
        <v>1409</v>
      </c>
    </row>
    <row r="331" spans="1:4">
      <c r="A331" s="1060">
        <v>330</v>
      </c>
      <c r="B331" t="s">
        <v>1397</v>
      </c>
      <c r="C331" t="s">
        <v>1410</v>
      </c>
      <c r="D331" t="s">
        <v>1411</v>
      </c>
    </row>
    <row r="332" spans="1:4">
      <c r="A332" s="1060">
        <v>331</v>
      </c>
      <c r="B332" t="s">
        <v>1397</v>
      </c>
      <c r="C332" t="s">
        <v>1412</v>
      </c>
      <c r="D332" t="s">
        <v>1413</v>
      </c>
    </row>
    <row r="333" spans="1:4">
      <c r="A333" s="1060">
        <v>332</v>
      </c>
      <c r="B333" t="s">
        <v>1397</v>
      </c>
      <c r="C333" t="s">
        <v>1414</v>
      </c>
      <c r="D333" t="s">
        <v>1415</v>
      </c>
    </row>
    <row r="334" spans="1:4">
      <c r="A334" s="1060">
        <v>333</v>
      </c>
      <c r="B334" t="s">
        <v>1416</v>
      </c>
      <c r="C334" t="s">
        <v>1418</v>
      </c>
      <c r="D334" t="s">
        <v>1419</v>
      </c>
    </row>
    <row r="335" spans="1:4">
      <c r="A335" s="1060">
        <v>334</v>
      </c>
      <c r="B335" t="s">
        <v>1416</v>
      </c>
      <c r="C335" t="s">
        <v>1420</v>
      </c>
      <c r="D335" t="s">
        <v>1421</v>
      </c>
    </row>
    <row r="336" spans="1:4">
      <c r="A336" s="1060">
        <v>335</v>
      </c>
      <c r="B336" t="s">
        <v>1416</v>
      </c>
      <c r="C336" t="s">
        <v>1422</v>
      </c>
      <c r="D336" t="s">
        <v>1423</v>
      </c>
    </row>
    <row r="337" spans="1:4">
      <c r="A337" s="1060">
        <v>336</v>
      </c>
      <c r="B337" t="s">
        <v>1416</v>
      </c>
      <c r="C337" t="s">
        <v>1424</v>
      </c>
      <c r="D337" t="s">
        <v>1425</v>
      </c>
    </row>
    <row r="338" spans="1:4">
      <c r="A338" s="1060">
        <v>337</v>
      </c>
      <c r="B338" t="s">
        <v>1416</v>
      </c>
      <c r="C338" t="s">
        <v>1143</v>
      </c>
      <c r="D338" t="s">
        <v>1426</v>
      </c>
    </row>
    <row r="339" spans="1:4">
      <c r="A339" s="1060">
        <v>338</v>
      </c>
      <c r="B339" t="s">
        <v>1416</v>
      </c>
      <c r="C339" t="s">
        <v>1427</v>
      </c>
      <c r="D339" t="s">
        <v>1428</v>
      </c>
    </row>
    <row r="340" spans="1:4">
      <c r="A340" s="1060">
        <v>339</v>
      </c>
      <c r="B340" t="s">
        <v>1416</v>
      </c>
      <c r="C340" t="s">
        <v>1429</v>
      </c>
      <c r="D340" t="s">
        <v>1430</v>
      </c>
    </row>
    <row r="341" spans="1:4">
      <c r="A341" s="1060">
        <v>340</v>
      </c>
      <c r="B341" t="s">
        <v>1416</v>
      </c>
      <c r="C341" t="s">
        <v>1416</v>
      </c>
      <c r="D341" t="s">
        <v>1417</v>
      </c>
    </row>
    <row r="342" spans="1:4">
      <c r="A342" s="1060">
        <v>341</v>
      </c>
      <c r="B342" t="s">
        <v>1416</v>
      </c>
      <c r="C342" t="s">
        <v>1431</v>
      </c>
      <c r="D342" t="s">
        <v>1432</v>
      </c>
    </row>
    <row r="343" spans="1:4">
      <c r="A343" s="1060">
        <v>342</v>
      </c>
      <c r="B343" t="s">
        <v>1416</v>
      </c>
      <c r="C343" t="s">
        <v>1433</v>
      </c>
      <c r="D343" t="s">
        <v>1434</v>
      </c>
    </row>
    <row r="344" spans="1:4">
      <c r="A344" s="1060">
        <v>343</v>
      </c>
      <c r="B344" t="s">
        <v>1416</v>
      </c>
      <c r="C344" t="s">
        <v>1435</v>
      </c>
      <c r="D344" t="s">
        <v>1436</v>
      </c>
    </row>
    <row r="345" spans="1:4">
      <c r="A345" s="1060">
        <v>344</v>
      </c>
      <c r="B345" t="s">
        <v>1437</v>
      </c>
      <c r="C345" t="s">
        <v>1439</v>
      </c>
      <c r="D345" t="s">
        <v>1440</v>
      </c>
    </row>
    <row r="346" spans="1:4">
      <c r="A346" s="1060">
        <v>345</v>
      </c>
      <c r="B346" t="s">
        <v>1437</v>
      </c>
      <c r="C346" t="s">
        <v>1441</v>
      </c>
      <c r="D346" t="s">
        <v>1442</v>
      </c>
    </row>
    <row r="347" spans="1:4">
      <c r="A347" s="1060">
        <v>346</v>
      </c>
      <c r="B347" t="s">
        <v>1437</v>
      </c>
      <c r="C347" t="s">
        <v>1074</v>
      </c>
      <c r="D347" t="s">
        <v>1443</v>
      </c>
    </row>
    <row r="348" spans="1:4">
      <c r="A348" s="1060">
        <v>347</v>
      </c>
      <c r="B348" t="s">
        <v>1437</v>
      </c>
      <c r="C348" t="s">
        <v>1123</v>
      </c>
      <c r="D348" t="s">
        <v>1444</v>
      </c>
    </row>
    <row r="349" spans="1:4">
      <c r="A349" s="1060">
        <v>348</v>
      </c>
      <c r="B349" t="s">
        <v>1437</v>
      </c>
      <c r="C349" t="s">
        <v>1445</v>
      </c>
      <c r="D349" t="s">
        <v>1446</v>
      </c>
    </row>
    <row r="350" spans="1:4">
      <c r="A350" s="1060">
        <v>349</v>
      </c>
      <c r="B350" t="s">
        <v>1437</v>
      </c>
      <c r="C350" t="s">
        <v>1447</v>
      </c>
      <c r="D350" t="s">
        <v>1448</v>
      </c>
    </row>
    <row r="351" spans="1:4">
      <c r="A351" s="1060">
        <v>350</v>
      </c>
      <c r="B351" t="s">
        <v>1437</v>
      </c>
      <c r="C351" t="s">
        <v>1125</v>
      </c>
      <c r="D351" t="s">
        <v>1449</v>
      </c>
    </row>
    <row r="352" spans="1:4">
      <c r="A352" s="1060">
        <v>351</v>
      </c>
      <c r="B352" t="s">
        <v>1437</v>
      </c>
      <c r="C352" t="s">
        <v>1450</v>
      </c>
      <c r="D352" t="s">
        <v>1451</v>
      </c>
    </row>
    <row r="353" spans="1:4">
      <c r="A353" s="1060">
        <v>352</v>
      </c>
      <c r="B353" t="s">
        <v>1437</v>
      </c>
      <c r="C353" t="s">
        <v>1452</v>
      </c>
      <c r="D353" t="s">
        <v>1453</v>
      </c>
    </row>
    <row r="354" spans="1:4">
      <c r="A354" s="1060">
        <v>353</v>
      </c>
      <c r="B354" t="s">
        <v>1437</v>
      </c>
      <c r="C354" t="s">
        <v>1437</v>
      </c>
      <c r="D354" t="s">
        <v>1438</v>
      </c>
    </row>
    <row r="355" spans="1:4">
      <c r="A355" s="1060">
        <v>354</v>
      </c>
      <c r="B355" t="s">
        <v>1437</v>
      </c>
      <c r="C355" t="s">
        <v>1454</v>
      </c>
      <c r="D355" t="s">
        <v>1455</v>
      </c>
    </row>
    <row r="356" spans="1:4">
      <c r="A356" s="1060">
        <v>355</v>
      </c>
      <c r="B356" t="s">
        <v>1456</v>
      </c>
      <c r="C356" t="s">
        <v>1458</v>
      </c>
      <c r="D356" t="s">
        <v>1459</v>
      </c>
    </row>
    <row r="357" spans="1:4">
      <c r="A357" s="1060">
        <v>356</v>
      </c>
      <c r="B357" t="s">
        <v>1456</v>
      </c>
      <c r="C357" t="s">
        <v>1460</v>
      </c>
      <c r="D357" t="s">
        <v>1461</v>
      </c>
    </row>
    <row r="358" spans="1:4">
      <c r="A358" s="1060">
        <v>357</v>
      </c>
      <c r="B358" t="s">
        <v>1456</v>
      </c>
      <c r="C358" t="s">
        <v>1462</v>
      </c>
      <c r="D358" t="s">
        <v>1463</v>
      </c>
    </row>
    <row r="359" spans="1:4">
      <c r="A359" s="1060">
        <v>358</v>
      </c>
      <c r="B359" t="s">
        <v>1456</v>
      </c>
      <c r="C359" t="s">
        <v>1229</v>
      </c>
      <c r="D359" t="s">
        <v>1464</v>
      </c>
    </row>
    <row r="360" spans="1:4">
      <c r="A360" s="1060">
        <v>359</v>
      </c>
      <c r="B360" t="s">
        <v>1456</v>
      </c>
      <c r="C360" t="s">
        <v>1060</v>
      </c>
      <c r="D360" t="s">
        <v>1465</v>
      </c>
    </row>
    <row r="361" spans="1:4">
      <c r="A361" s="1060">
        <v>360</v>
      </c>
      <c r="B361" t="s">
        <v>1456</v>
      </c>
      <c r="C361" t="s">
        <v>1456</v>
      </c>
      <c r="D361" t="s">
        <v>1457</v>
      </c>
    </row>
    <row r="362" spans="1:4">
      <c r="A362" s="1060">
        <v>361</v>
      </c>
      <c r="B362" t="s">
        <v>1456</v>
      </c>
      <c r="C362" t="s">
        <v>1466</v>
      </c>
      <c r="D362" t="s">
        <v>1467</v>
      </c>
    </row>
    <row r="363" spans="1:4">
      <c r="A363" s="1060">
        <v>362</v>
      </c>
      <c r="B363" t="s">
        <v>1468</v>
      </c>
      <c r="C363" t="s">
        <v>1418</v>
      </c>
      <c r="D363" t="s">
        <v>1470</v>
      </c>
    </row>
    <row r="364" spans="1:4">
      <c r="A364" s="1060">
        <v>363</v>
      </c>
      <c r="B364" t="s">
        <v>1468</v>
      </c>
      <c r="C364" t="s">
        <v>1471</v>
      </c>
      <c r="D364" t="s">
        <v>1472</v>
      </c>
    </row>
    <row r="365" spans="1:4">
      <c r="A365" s="1060">
        <v>364</v>
      </c>
      <c r="B365" t="s">
        <v>1468</v>
      </c>
      <c r="C365" t="s">
        <v>1215</v>
      </c>
      <c r="D365" t="s">
        <v>1473</v>
      </c>
    </row>
    <row r="366" spans="1:4">
      <c r="A366" s="1060">
        <v>365</v>
      </c>
      <c r="B366" t="s">
        <v>1468</v>
      </c>
      <c r="C366" t="s">
        <v>1474</v>
      </c>
      <c r="D366" t="s">
        <v>1475</v>
      </c>
    </row>
    <row r="367" spans="1:4">
      <c r="A367" s="1060">
        <v>366</v>
      </c>
      <c r="B367" t="s">
        <v>1468</v>
      </c>
      <c r="C367" t="s">
        <v>1476</v>
      </c>
      <c r="D367" t="s">
        <v>1477</v>
      </c>
    </row>
    <row r="368" spans="1:4">
      <c r="A368" s="1060">
        <v>367</v>
      </c>
      <c r="B368" t="s">
        <v>1468</v>
      </c>
      <c r="C368" t="s">
        <v>846</v>
      </c>
      <c r="D368" t="s">
        <v>1478</v>
      </c>
    </row>
    <row r="369" spans="1:4">
      <c r="A369" s="1060">
        <v>368</v>
      </c>
      <c r="B369" t="s">
        <v>1468</v>
      </c>
      <c r="C369" t="s">
        <v>1479</v>
      </c>
      <c r="D369" t="s">
        <v>1480</v>
      </c>
    </row>
    <row r="370" spans="1:4">
      <c r="A370" s="1060">
        <v>369</v>
      </c>
      <c r="B370" t="s">
        <v>1468</v>
      </c>
      <c r="C370" t="s">
        <v>1481</v>
      </c>
      <c r="D370" t="s">
        <v>1482</v>
      </c>
    </row>
    <row r="371" spans="1:4">
      <c r="A371" s="1060">
        <v>370</v>
      </c>
      <c r="B371" t="s">
        <v>1468</v>
      </c>
      <c r="C371" t="s">
        <v>1468</v>
      </c>
      <c r="D371" t="s">
        <v>1469</v>
      </c>
    </row>
    <row r="372" spans="1:4">
      <c r="A372" s="1060">
        <v>371</v>
      </c>
      <c r="B372" t="s">
        <v>1468</v>
      </c>
      <c r="C372" t="s">
        <v>1483</v>
      </c>
      <c r="D372" t="s">
        <v>1484</v>
      </c>
    </row>
    <row r="373" spans="1:4">
      <c r="A373" s="1060">
        <v>372</v>
      </c>
      <c r="B373" t="s">
        <v>1468</v>
      </c>
      <c r="C373" t="s">
        <v>1485</v>
      </c>
      <c r="D373" t="s">
        <v>1486</v>
      </c>
    </row>
    <row r="374" spans="1:4">
      <c r="A374" s="1060">
        <v>373</v>
      </c>
      <c r="B374" t="s">
        <v>1468</v>
      </c>
      <c r="C374" t="s">
        <v>1487</v>
      </c>
      <c r="D374" t="s">
        <v>1488</v>
      </c>
    </row>
    <row r="375" spans="1:4">
      <c r="A375" s="1060">
        <v>374</v>
      </c>
      <c r="B375" t="s">
        <v>1489</v>
      </c>
      <c r="C375" t="s">
        <v>1491</v>
      </c>
      <c r="D375" t="s">
        <v>1492</v>
      </c>
    </row>
    <row r="376" spans="1:4">
      <c r="A376" s="1060">
        <v>375</v>
      </c>
      <c r="B376" t="s">
        <v>1489</v>
      </c>
      <c r="C376" t="s">
        <v>1493</v>
      </c>
      <c r="D376" t="s">
        <v>1494</v>
      </c>
    </row>
    <row r="377" spans="1:4">
      <c r="A377" s="1060">
        <v>376</v>
      </c>
      <c r="B377" t="s">
        <v>1489</v>
      </c>
      <c r="C377" t="s">
        <v>1495</v>
      </c>
      <c r="D377" t="s">
        <v>1496</v>
      </c>
    </row>
    <row r="378" spans="1:4">
      <c r="A378" s="1060">
        <v>377</v>
      </c>
      <c r="B378" t="s">
        <v>1489</v>
      </c>
      <c r="C378" t="s">
        <v>1497</v>
      </c>
      <c r="D378" t="s">
        <v>1498</v>
      </c>
    </row>
    <row r="379" spans="1:4">
      <c r="A379" s="1060">
        <v>378</v>
      </c>
      <c r="B379" t="s">
        <v>1489</v>
      </c>
      <c r="C379" t="s">
        <v>1499</v>
      </c>
      <c r="D379" t="s">
        <v>1500</v>
      </c>
    </row>
    <row r="380" spans="1:4">
      <c r="A380" s="1060">
        <v>379</v>
      </c>
      <c r="B380" t="s">
        <v>1489</v>
      </c>
      <c r="C380" t="s">
        <v>1501</v>
      </c>
      <c r="D380" t="s">
        <v>1502</v>
      </c>
    </row>
    <row r="381" spans="1:4">
      <c r="A381" s="1060">
        <v>380</v>
      </c>
      <c r="B381" t="s">
        <v>1489</v>
      </c>
      <c r="C381" t="s">
        <v>1503</v>
      </c>
      <c r="D381" t="s">
        <v>1504</v>
      </c>
    </row>
    <row r="382" spans="1:4">
      <c r="A382" s="1060">
        <v>381</v>
      </c>
      <c r="B382" t="s">
        <v>1489</v>
      </c>
      <c r="C382" t="s">
        <v>1489</v>
      </c>
      <c r="D382" t="s">
        <v>1490</v>
      </c>
    </row>
    <row r="383" spans="1:4">
      <c r="A383" s="1060">
        <v>382</v>
      </c>
      <c r="B383" t="s">
        <v>1489</v>
      </c>
      <c r="C383" t="s">
        <v>1505</v>
      </c>
      <c r="D383" t="s">
        <v>1506</v>
      </c>
    </row>
    <row r="384" spans="1:4">
      <c r="A384" s="1060">
        <v>383</v>
      </c>
      <c r="B384" t="s">
        <v>1489</v>
      </c>
      <c r="C384" t="s">
        <v>1507</v>
      </c>
      <c r="D384" t="s">
        <v>1508</v>
      </c>
    </row>
    <row r="385" spans="1:4">
      <c r="A385" s="1060">
        <v>384</v>
      </c>
      <c r="B385" t="s">
        <v>1489</v>
      </c>
      <c r="C385" t="s">
        <v>1509</v>
      </c>
      <c r="D385" t="s">
        <v>1510</v>
      </c>
    </row>
    <row r="386" spans="1:4">
      <c r="A386" s="1060">
        <v>385</v>
      </c>
      <c r="B386" t="s">
        <v>1511</v>
      </c>
      <c r="C386" t="s">
        <v>1513</v>
      </c>
      <c r="D386" t="s">
        <v>1514</v>
      </c>
    </row>
    <row r="387" spans="1:4">
      <c r="A387" s="1060">
        <v>386</v>
      </c>
      <c r="B387" t="s">
        <v>1511</v>
      </c>
      <c r="C387" t="s">
        <v>1511</v>
      </c>
      <c r="D387" t="s">
        <v>1512</v>
      </c>
    </row>
    <row r="388" spans="1:4">
      <c r="A388" s="1060">
        <v>387</v>
      </c>
      <c r="B388" t="s">
        <v>1511</v>
      </c>
      <c r="C388" t="s">
        <v>1515</v>
      </c>
      <c r="D388" t="s">
        <v>1516</v>
      </c>
    </row>
    <row r="389" spans="1:4">
      <c r="A389" s="1060">
        <v>388</v>
      </c>
      <c r="B389" t="s">
        <v>1511</v>
      </c>
      <c r="C389" t="s">
        <v>1517</v>
      </c>
      <c r="D389" t="s">
        <v>1518</v>
      </c>
    </row>
    <row r="390" spans="1:4">
      <c r="A390" s="1060">
        <v>389</v>
      </c>
      <c r="B390" t="s">
        <v>1519</v>
      </c>
      <c r="C390" t="s">
        <v>1521</v>
      </c>
      <c r="D390" t="s">
        <v>1522</v>
      </c>
    </row>
    <row r="391" spans="1:4">
      <c r="A391" s="1060">
        <v>390</v>
      </c>
      <c r="B391" t="s">
        <v>1519</v>
      </c>
      <c r="C391" t="s">
        <v>1523</v>
      </c>
      <c r="D391" t="s">
        <v>1524</v>
      </c>
    </row>
    <row r="392" spans="1:4">
      <c r="A392" s="1060">
        <v>391</v>
      </c>
      <c r="B392" t="s">
        <v>1519</v>
      </c>
      <c r="C392" t="s">
        <v>1525</v>
      </c>
      <c r="D392" t="s">
        <v>1526</v>
      </c>
    </row>
    <row r="393" spans="1:4">
      <c r="A393" s="1060">
        <v>392</v>
      </c>
      <c r="B393" t="s">
        <v>1519</v>
      </c>
      <c r="C393" t="s">
        <v>1527</v>
      </c>
      <c r="D393" t="s">
        <v>1528</v>
      </c>
    </row>
    <row r="394" spans="1:4">
      <c r="A394" s="1060">
        <v>393</v>
      </c>
      <c r="B394" t="s">
        <v>1519</v>
      </c>
      <c r="C394" t="s">
        <v>1529</v>
      </c>
      <c r="D394" t="s">
        <v>1530</v>
      </c>
    </row>
    <row r="395" spans="1:4">
      <c r="A395" s="1060">
        <v>394</v>
      </c>
      <c r="B395" t="s">
        <v>1519</v>
      </c>
      <c r="C395" t="s">
        <v>1531</v>
      </c>
      <c r="D395" t="s">
        <v>1532</v>
      </c>
    </row>
    <row r="396" spans="1:4">
      <c r="A396" s="1060">
        <v>395</v>
      </c>
      <c r="B396" t="s">
        <v>1519</v>
      </c>
      <c r="C396" t="s">
        <v>1101</v>
      </c>
      <c r="D396" t="s">
        <v>1533</v>
      </c>
    </row>
    <row r="397" spans="1:4">
      <c r="A397" s="1060">
        <v>396</v>
      </c>
      <c r="B397" t="s">
        <v>1519</v>
      </c>
      <c r="C397" t="s">
        <v>1534</v>
      </c>
      <c r="D397" t="s">
        <v>1535</v>
      </c>
    </row>
    <row r="398" spans="1:4">
      <c r="A398" s="1060">
        <v>397</v>
      </c>
      <c r="B398" t="s">
        <v>1519</v>
      </c>
      <c r="C398" t="s">
        <v>1536</v>
      </c>
      <c r="D398" t="s">
        <v>1537</v>
      </c>
    </row>
    <row r="399" spans="1:4">
      <c r="A399" s="1060">
        <v>398</v>
      </c>
      <c r="B399" t="s">
        <v>1519</v>
      </c>
      <c r="C399" t="s">
        <v>1519</v>
      </c>
      <c r="D399" t="s">
        <v>1520</v>
      </c>
    </row>
    <row r="400" spans="1:4">
      <c r="A400" s="1060">
        <v>399</v>
      </c>
      <c r="B400" t="s">
        <v>1519</v>
      </c>
      <c r="C400" t="s">
        <v>1538</v>
      </c>
      <c r="D400" t="s">
        <v>1539</v>
      </c>
    </row>
    <row r="401" spans="1:4">
      <c r="A401" s="1060">
        <v>400</v>
      </c>
      <c r="B401" t="s">
        <v>1540</v>
      </c>
      <c r="C401" t="s">
        <v>1542</v>
      </c>
      <c r="D401" t="s">
        <v>1543</v>
      </c>
    </row>
    <row r="402" spans="1:4">
      <c r="A402" s="1060">
        <v>401</v>
      </c>
      <c r="B402" t="s">
        <v>1540</v>
      </c>
      <c r="C402" t="s">
        <v>1544</v>
      </c>
      <c r="D402" t="s">
        <v>1545</v>
      </c>
    </row>
    <row r="403" spans="1:4">
      <c r="A403" s="1060">
        <v>402</v>
      </c>
      <c r="B403" t="s">
        <v>1540</v>
      </c>
      <c r="C403" t="s">
        <v>1546</v>
      </c>
      <c r="D403" t="s">
        <v>1547</v>
      </c>
    </row>
    <row r="404" spans="1:4">
      <c r="A404" s="1060">
        <v>403</v>
      </c>
      <c r="B404" t="s">
        <v>1540</v>
      </c>
      <c r="C404" t="s">
        <v>1548</v>
      </c>
      <c r="D404" t="s">
        <v>1549</v>
      </c>
    </row>
    <row r="405" spans="1:4">
      <c r="A405" s="1060">
        <v>404</v>
      </c>
      <c r="B405" t="s">
        <v>1540</v>
      </c>
      <c r="C405" t="s">
        <v>1550</v>
      </c>
      <c r="D405" t="s">
        <v>1551</v>
      </c>
    </row>
    <row r="406" spans="1:4">
      <c r="A406" s="1060">
        <v>405</v>
      </c>
      <c r="B406" t="s">
        <v>1540</v>
      </c>
      <c r="C406" t="s">
        <v>1552</v>
      </c>
      <c r="D406" t="s">
        <v>1553</v>
      </c>
    </row>
    <row r="407" spans="1:4">
      <c r="A407" s="1060">
        <v>406</v>
      </c>
      <c r="B407" t="s">
        <v>1540</v>
      </c>
      <c r="C407" t="s">
        <v>1167</v>
      </c>
      <c r="D407" t="s">
        <v>1554</v>
      </c>
    </row>
    <row r="408" spans="1:4">
      <c r="A408" s="1060">
        <v>407</v>
      </c>
      <c r="B408" t="s">
        <v>1540</v>
      </c>
      <c r="C408" t="s">
        <v>1555</v>
      </c>
      <c r="D408" t="s">
        <v>1556</v>
      </c>
    </row>
    <row r="409" spans="1:4">
      <c r="A409" s="1060">
        <v>408</v>
      </c>
      <c r="B409" t="s">
        <v>1540</v>
      </c>
      <c r="C409" t="s">
        <v>1433</v>
      </c>
      <c r="D409" t="s">
        <v>1557</v>
      </c>
    </row>
    <row r="410" spans="1:4">
      <c r="A410" s="1060">
        <v>409</v>
      </c>
      <c r="B410" t="s">
        <v>1540</v>
      </c>
      <c r="C410" t="s">
        <v>1540</v>
      </c>
      <c r="D410" t="s">
        <v>1541</v>
      </c>
    </row>
    <row r="411" spans="1:4">
      <c r="A411" s="1060">
        <v>410</v>
      </c>
      <c r="B411" t="s">
        <v>1540</v>
      </c>
      <c r="C411" t="s">
        <v>1558</v>
      </c>
      <c r="D411" t="s">
        <v>1559</v>
      </c>
    </row>
    <row r="412" spans="1:4">
      <c r="A412" s="1060">
        <v>411</v>
      </c>
      <c r="B412" t="s">
        <v>1540</v>
      </c>
      <c r="C412" t="s">
        <v>1560</v>
      </c>
      <c r="D412" t="s">
        <v>1561</v>
      </c>
    </row>
    <row r="413" spans="1:4">
      <c r="A413" s="1060">
        <v>412</v>
      </c>
      <c r="B413" t="s">
        <v>1562</v>
      </c>
      <c r="C413" t="s">
        <v>1564</v>
      </c>
      <c r="D413" t="s">
        <v>1565</v>
      </c>
    </row>
    <row r="414" spans="1:4">
      <c r="A414" s="1060">
        <v>413</v>
      </c>
      <c r="B414" t="s">
        <v>1562</v>
      </c>
      <c r="C414" t="s">
        <v>1566</v>
      </c>
      <c r="D414" t="s">
        <v>1567</v>
      </c>
    </row>
    <row r="415" spans="1:4">
      <c r="A415" s="1060">
        <v>414</v>
      </c>
      <c r="B415" t="s">
        <v>1562</v>
      </c>
      <c r="C415" t="s">
        <v>1295</v>
      </c>
      <c r="D415" t="s">
        <v>1568</v>
      </c>
    </row>
    <row r="416" spans="1:4">
      <c r="A416" s="1060">
        <v>415</v>
      </c>
      <c r="B416" t="s">
        <v>1562</v>
      </c>
      <c r="C416" t="s">
        <v>1569</v>
      </c>
      <c r="D416" t="s">
        <v>1570</v>
      </c>
    </row>
    <row r="417" spans="1:4">
      <c r="A417" s="1060">
        <v>416</v>
      </c>
      <c r="B417" t="s">
        <v>1562</v>
      </c>
      <c r="C417" t="s">
        <v>1571</v>
      </c>
      <c r="D417" t="s">
        <v>1572</v>
      </c>
    </row>
    <row r="418" spans="1:4">
      <c r="A418" s="1060">
        <v>417</v>
      </c>
      <c r="B418" t="s">
        <v>1562</v>
      </c>
      <c r="C418" t="s">
        <v>1573</v>
      </c>
      <c r="D418" t="s">
        <v>1574</v>
      </c>
    </row>
    <row r="419" spans="1:4">
      <c r="A419" s="1060">
        <v>418</v>
      </c>
      <c r="B419" t="s">
        <v>1562</v>
      </c>
      <c r="C419" t="s">
        <v>1575</v>
      </c>
      <c r="D419" t="s">
        <v>1576</v>
      </c>
    </row>
    <row r="420" spans="1:4">
      <c r="A420" s="1060">
        <v>419</v>
      </c>
      <c r="B420" t="s">
        <v>1562</v>
      </c>
      <c r="C420" t="s">
        <v>1562</v>
      </c>
      <c r="D420" t="s">
        <v>1563</v>
      </c>
    </row>
    <row r="421" spans="1:4">
      <c r="A421" s="1060">
        <v>420</v>
      </c>
      <c r="B421" t="s">
        <v>1562</v>
      </c>
      <c r="C421" t="s">
        <v>1577</v>
      </c>
      <c r="D421" t="s">
        <v>1578</v>
      </c>
    </row>
    <row r="422" spans="1:4">
      <c r="A422" s="1060">
        <v>421</v>
      </c>
      <c r="B422" t="s">
        <v>1579</v>
      </c>
      <c r="C422" t="s">
        <v>1058</v>
      </c>
      <c r="D422" t="s">
        <v>1581</v>
      </c>
    </row>
    <row r="423" spans="1:4">
      <c r="A423" s="1060">
        <v>422</v>
      </c>
      <c r="B423" t="s">
        <v>1579</v>
      </c>
      <c r="C423" t="s">
        <v>1582</v>
      </c>
      <c r="D423" t="s">
        <v>1583</v>
      </c>
    </row>
    <row r="424" spans="1:4">
      <c r="A424" s="1060">
        <v>423</v>
      </c>
      <c r="B424" t="s">
        <v>1579</v>
      </c>
      <c r="C424" t="s">
        <v>1167</v>
      </c>
      <c r="D424" t="s">
        <v>1584</v>
      </c>
    </row>
    <row r="425" spans="1:4">
      <c r="A425" s="1060">
        <v>424</v>
      </c>
      <c r="B425" t="s">
        <v>1579</v>
      </c>
      <c r="C425" t="s">
        <v>1585</v>
      </c>
      <c r="D425" t="s">
        <v>1586</v>
      </c>
    </row>
    <row r="426" spans="1:4">
      <c r="A426" s="1060">
        <v>425</v>
      </c>
      <c r="B426" t="s">
        <v>1579</v>
      </c>
      <c r="C426" t="s">
        <v>1587</v>
      </c>
      <c r="D426" t="s">
        <v>1588</v>
      </c>
    </row>
    <row r="427" spans="1:4">
      <c r="A427" s="1060">
        <v>426</v>
      </c>
      <c r="B427" t="s">
        <v>1579</v>
      </c>
      <c r="C427" t="s">
        <v>1589</v>
      </c>
      <c r="D427" t="s">
        <v>1590</v>
      </c>
    </row>
    <row r="428" spans="1:4">
      <c r="A428" s="1060">
        <v>427</v>
      </c>
      <c r="B428" t="s">
        <v>1579</v>
      </c>
      <c r="C428" t="s">
        <v>1591</v>
      </c>
      <c r="D428" t="s">
        <v>1592</v>
      </c>
    </row>
    <row r="429" spans="1:4">
      <c r="A429" s="1060">
        <v>428</v>
      </c>
      <c r="B429" t="s">
        <v>1579</v>
      </c>
      <c r="C429" t="s">
        <v>1579</v>
      </c>
      <c r="D429" t="s">
        <v>1580</v>
      </c>
    </row>
    <row r="430" spans="1:4">
      <c r="A430" s="1060">
        <v>429</v>
      </c>
      <c r="B430" t="s">
        <v>1579</v>
      </c>
      <c r="C430" t="s">
        <v>1593</v>
      </c>
      <c r="D430" t="s">
        <v>1594</v>
      </c>
    </row>
    <row r="431" spans="1:4">
      <c r="A431" s="1060">
        <v>430</v>
      </c>
      <c r="B431" t="s">
        <v>1579</v>
      </c>
      <c r="C431" t="s">
        <v>1487</v>
      </c>
      <c r="D431" t="s">
        <v>1595</v>
      </c>
    </row>
    <row r="432" spans="1:4">
      <c r="A432" s="1060">
        <v>431</v>
      </c>
      <c r="B432" t="s">
        <v>1596</v>
      </c>
      <c r="C432" t="s">
        <v>1074</v>
      </c>
      <c r="D432" t="s">
        <v>1598</v>
      </c>
    </row>
    <row r="433" spans="1:4">
      <c r="A433" s="1060">
        <v>432</v>
      </c>
      <c r="B433" t="s">
        <v>1596</v>
      </c>
      <c r="C433" t="s">
        <v>1599</v>
      </c>
      <c r="D433" t="s">
        <v>1600</v>
      </c>
    </row>
    <row r="434" spans="1:4">
      <c r="A434" s="1060">
        <v>433</v>
      </c>
      <c r="B434" t="s">
        <v>1596</v>
      </c>
      <c r="C434" t="s">
        <v>1601</v>
      </c>
      <c r="D434" t="s">
        <v>1602</v>
      </c>
    </row>
    <row r="435" spans="1:4">
      <c r="A435" s="1060">
        <v>434</v>
      </c>
      <c r="B435" t="s">
        <v>1596</v>
      </c>
      <c r="C435" t="s">
        <v>1603</v>
      </c>
      <c r="D435" t="s">
        <v>1604</v>
      </c>
    </row>
    <row r="436" spans="1:4">
      <c r="A436" s="1060">
        <v>435</v>
      </c>
      <c r="B436" t="s">
        <v>1596</v>
      </c>
      <c r="C436" t="s">
        <v>1605</v>
      </c>
      <c r="D436" t="s">
        <v>1606</v>
      </c>
    </row>
    <row r="437" spans="1:4">
      <c r="A437" s="1060">
        <v>436</v>
      </c>
      <c r="B437" t="s">
        <v>1596</v>
      </c>
      <c r="C437" t="s">
        <v>1607</v>
      </c>
      <c r="D437" t="s">
        <v>1608</v>
      </c>
    </row>
    <row r="438" spans="1:4">
      <c r="A438" s="1060">
        <v>437</v>
      </c>
      <c r="B438" t="s">
        <v>1596</v>
      </c>
      <c r="C438" t="s">
        <v>1596</v>
      </c>
      <c r="D438" t="s">
        <v>1597</v>
      </c>
    </row>
    <row r="439" spans="1:4">
      <c r="A439" s="1060">
        <v>438</v>
      </c>
      <c r="B439" t="s">
        <v>1596</v>
      </c>
      <c r="C439" t="s">
        <v>1609</v>
      </c>
      <c r="D439" t="s">
        <v>1610</v>
      </c>
    </row>
    <row r="440" spans="1:4">
      <c r="A440" s="1060">
        <v>439</v>
      </c>
      <c r="B440" t="s">
        <v>1611</v>
      </c>
      <c r="C440" t="s">
        <v>1613</v>
      </c>
      <c r="D440" t="s">
        <v>1614</v>
      </c>
    </row>
    <row r="441" spans="1:4">
      <c r="A441" s="1060">
        <v>440</v>
      </c>
      <c r="B441" t="s">
        <v>1611</v>
      </c>
      <c r="C441" t="s">
        <v>1033</v>
      </c>
      <c r="D441" t="s">
        <v>1615</v>
      </c>
    </row>
    <row r="442" spans="1:4">
      <c r="A442" s="1060">
        <v>441</v>
      </c>
      <c r="B442" t="s">
        <v>1611</v>
      </c>
      <c r="C442" t="s">
        <v>1616</v>
      </c>
      <c r="D442" t="s">
        <v>1617</v>
      </c>
    </row>
    <row r="443" spans="1:4">
      <c r="A443" s="1060">
        <v>442</v>
      </c>
      <c r="B443" t="s">
        <v>1611</v>
      </c>
      <c r="C443" t="s">
        <v>1060</v>
      </c>
      <c r="D443" t="s">
        <v>1618</v>
      </c>
    </row>
    <row r="444" spans="1:4">
      <c r="A444" s="1060">
        <v>443</v>
      </c>
      <c r="B444" t="s">
        <v>1611</v>
      </c>
      <c r="C444" t="s">
        <v>1619</v>
      </c>
      <c r="D444" t="s">
        <v>1620</v>
      </c>
    </row>
    <row r="445" spans="1:4">
      <c r="A445" s="1060">
        <v>444</v>
      </c>
      <c r="B445" t="s">
        <v>1611</v>
      </c>
      <c r="C445" t="s">
        <v>1621</v>
      </c>
      <c r="D445" t="s">
        <v>1622</v>
      </c>
    </row>
    <row r="446" spans="1:4">
      <c r="A446" s="1060">
        <v>445</v>
      </c>
      <c r="B446" t="s">
        <v>1611</v>
      </c>
      <c r="C446" t="s">
        <v>1623</v>
      </c>
      <c r="D446" t="s">
        <v>1624</v>
      </c>
    </row>
    <row r="447" spans="1:4">
      <c r="A447" s="1060">
        <v>446</v>
      </c>
      <c r="B447" t="s">
        <v>1611</v>
      </c>
      <c r="C447" t="s">
        <v>1625</v>
      </c>
      <c r="D447" t="s">
        <v>1626</v>
      </c>
    </row>
    <row r="448" spans="1:4">
      <c r="A448" s="1060">
        <v>447</v>
      </c>
      <c r="B448" t="s">
        <v>1611</v>
      </c>
      <c r="C448" t="s">
        <v>1627</v>
      </c>
      <c r="D448" t="s">
        <v>1628</v>
      </c>
    </row>
    <row r="449" spans="1:4">
      <c r="A449" s="1060">
        <v>448</v>
      </c>
      <c r="B449" t="s">
        <v>1611</v>
      </c>
      <c r="C449" t="s">
        <v>1629</v>
      </c>
      <c r="D449" t="s">
        <v>1630</v>
      </c>
    </row>
    <row r="450" spans="1:4">
      <c r="A450" s="1060">
        <v>449</v>
      </c>
      <c r="B450" t="s">
        <v>1611</v>
      </c>
      <c r="C450" t="s">
        <v>1631</v>
      </c>
      <c r="D450" t="s">
        <v>1632</v>
      </c>
    </row>
    <row r="451" spans="1:4">
      <c r="A451" s="1060">
        <v>450</v>
      </c>
      <c r="B451" t="s">
        <v>1611</v>
      </c>
      <c r="C451" t="s">
        <v>1611</v>
      </c>
      <c r="D451" t="s">
        <v>1612</v>
      </c>
    </row>
    <row r="452" spans="1:4">
      <c r="A452" s="1060">
        <v>451</v>
      </c>
      <c r="B452" t="s">
        <v>1611</v>
      </c>
      <c r="C452" t="s">
        <v>1633</v>
      </c>
      <c r="D452" t="s">
        <v>1634</v>
      </c>
    </row>
    <row r="453" spans="1:4">
      <c r="A453" s="1060">
        <v>452</v>
      </c>
      <c r="B453" t="s">
        <v>1611</v>
      </c>
      <c r="C453" t="s">
        <v>1635</v>
      </c>
      <c r="D453" t="s">
        <v>1636</v>
      </c>
    </row>
    <row r="454" spans="1:4">
      <c r="A454" s="1060">
        <v>453</v>
      </c>
      <c r="B454" t="s">
        <v>1611</v>
      </c>
      <c r="C454" t="s">
        <v>1637</v>
      </c>
      <c r="D454" t="s">
        <v>1638</v>
      </c>
    </row>
    <row r="455" spans="1:4">
      <c r="A455" s="1060">
        <v>454</v>
      </c>
      <c r="B455" t="s">
        <v>1639</v>
      </c>
      <c r="C455" t="s">
        <v>1641</v>
      </c>
      <c r="D455" t="s">
        <v>1642</v>
      </c>
    </row>
    <row r="456" spans="1:4">
      <c r="A456" s="1060">
        <v>455</v>
      </c>
      <c r="B456" t="s">
        <v>1639</v>
      </c>
      <c r="C456" t="s">
        <v>1643</v>
      </c>
      <c r="D456" t="s">
        <v>1644</v>
      </c>
    </row>
    <row r="457" spans="1:4">
      <c r="A457" s="1060">
        <v>456</v>
      </c>
      <c r="B457" t="s">
        <v>1639</v>
      </c>
      <c r="C457" t="s">
        <v>1645</v>
      </c>
      <c r="D457" t="s">
        <v>1646</v>
      </c>
    </row>
    <row r="458" spans="1:4">
      <c r="A458" s="1060">
        <v>457</v>
      </c>
      <c r="B458" t="s">
        <v>1639</v>
      </c>
      <c r="C458" t="s">
        <v>1647</v>
      </c>
      <c r="D458" t="s">
        <v>1648</v>
      </c>
    </row>
    <row r="459" spans="1:4">
      <c r="A459" s="1060">
        <v>458</v>
      </c>
      <c r="B459" t="s">
        <v>1639</v>
      </c>
      <c r="C459" t="s">
        <v>1074</v>
      </c>
      <c r="D459" t="s">
        <v>1649</v>
      </c>
    </row>
    <row r="460" spans="1:4">
      <c r="A460" s="1060">
        <v>459</v>
      </c>
      <c r="B460" t="s">
        <v>1639</v>
      </c>
      <c r="C460" t="s">
        <v>1650</v>
      </c>
      <c r="D460" t="s">
        <v>1651</v>
      </c>
    </row>
    <row r="461" spans="1:4">
      <c r="A461" s="1060">
        <v>460</v>
      </c>
      <c r="B461" t="s">
        <v>1639</v>
      </c>
      <c r="C461" t="s">
        <v>1652</v>
      </c>
      <c r="D461" t="s">
        <v>1653</v>
      </c>
    </row>
    <row r="462" spans="1:4">
      <c r="A462" s="1060">
        <v>461</v>
      </c>
      <c r="B462" t="s">
        <v>1639</v>
      </c>
      <c r="C462" t="s">
        <v>1654</v>
      </c>
      <c r="D462" t="s">
        <v>1655</v>
      </c>
    </row>
    <row r="463" spans="1:4">
      <c r="A463" s="1060">
        <v>462</v>
      </c>
      <c r="B463" t="s">
        <v>1639</v>
      </c>
      <c r="C463" t="s">
        <v>1656</v>
      </c>
      <c r="D463" t="s">
        <v>1657</v>
      </c>
    </row>
    <row r="464" spans="1:4">
      <c r="A464" s="1060">
        <v>463</v>
      </c>
      <c r="B464" t="s">
        <v>1639</v>
      </c>
      <c r="C464" t="s">
        <v>1639</v>
      </c>
      <c r="D464" t="s">
        <v>1640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712</v>
      </c>
      <c r="E5" s="1164"/>
      <c r="F5" s="1164"/>
      <c r="G5" s="1164"/>
      <c r="H5" s="1164"/>
      <c r="I5" s="1164"/>
      <c r="J5" s="1165"/>
      <c r="K5" s="435"/>
      <c r="L5" s="176"/>
      <c r="M5" s="176"/>
      <c r="N5" s="176"/>
      <c r="O5" s="176"/>
      <c r="P5" s="176"/>
      <c r="Q5" s="176"/>
      <c r="R5" s="176"/>
      <c r="S5" s="567"/>
      <c r="T5" s="567"/>
      <c r="U5" s="567"/>
      <c r="V5" s="567"/>
      <c r="W5" s="176"/>
    </row>
    <row r="6" spans="1:24" s="468" customFormat="1" ht="3" customHeight="1">
      <c r="A6" s="311"/>
      <c r="B6" s="311"/>
      <c r="D6" s="1195"/>
      <c r="E6" s="1196"/>
      <c r="F6" s="1196"/>
      <c r="G6" s="1196"/>
      <c r="H6" s="1196"/>
      <c r="I6" s="1196"/>
      <c r="J6" s="1197"/>
      <c r="S6" s="645"/>
      <c r="T6" s="645"/>
      <c r="U6" s="645"/>
      <c r="V6" s="645"/>
    </row>
    <row r="7" spans="1:24" s="468" customFormat="1" ht="5.25" hidden="1" customHeight="1">
      <c r="A7" s="311"/>
      <c r="B7" s="311"/>
      <c r="E7" s="1198"/>
      <c r="F7" s="1198"/>
      <c r="G7" s="1187"/>
      <c r="H7" s="1187"/>
      <c r="I7" s="1187"/>
      <c r="J7" s="1187"/>
      <c r="S7" s="645"/>
      <c r="T7" s="645"/>
      <c r="U7" s="645"/>
      <c r="V7" s="645"/>
    </row>
    <row r="8" spans="1:24" s="468" customFormat="1" ht="5.25" hidden="1" customHeight="1">
      <c r="A8" s="311"/>
      <c r="B8" s="311"/>
      <c r="E8" s="1198"/>
      <c r="F8" s="1198"/>
      <c r="G8" s="1187"/>
      <c r="H8" s="1187"/>
      <c r="I8" s="1187"/>
      <c r="J8" s="1187"/>
      <c r="S8" s="645"/>
      <c r="T8" s="645"/>
      <c r="U8" s="645"/>
      <c r="V8" s="645"/>
    </row>
    <row r="9" spans="1:24" s="468" customFormat="1" ht="5.25" hidden="1" customHeight="1">
      <c r="A9" s="311"/>
      <c r="B9" s="311"/>
      <c r="E9" s="1198"/>
      <c r="F9" s="1198"/>
      <c r="G9" s="1187"/>
      <c r="H9" s="1187"/>
      <c r="I9" s="1187"/>
      <c r="J9" s="1187"/>
      <c r="S9" s="645"/>
      <c r="T9" s="645"/>
      <c r="U9" s="645"/>
      <c r="V9" s="645"/>
    </row>
    <row r="10" spans="1:24" s="645" customFormat="1" ht="5.25" hidden="1">
      <c r="A10" s="311"/>
      <c r="B10" s="311"/>
      <c r="E10" s="1199"/>
      <c r="F10" s="1199"/>
      <c r="G10" s="840"/>
      <c r="H10" s="464"/>
      <c r="I10" s="793"/>
      <c r="J10" s="793"/>
    </row>
    <row r="11" spans="1:24" s="159" customFormat="1" ht="18.75" hidden="1" customHeight="1">
      <c r="A11" s="311"/>
      <c r="B11" s="311"/>
      <c r="D11" s="152"/>
      <c r="E11" s="1200" t="s">
        <v>719</v>
      </c>
      <c r="F11" s="1200"/>
      <c r="G11" s="1123" t="s">
        <v>85</v>
      </c>
      <c r="H11" s="466"/>
      <c r="I11" s="166"/>
      <c r="J11" s="152"/>
      <c r="K11" s="153"/>
      <c r="L11" s="152"/>
      <c r="M11" s="152"/>
      <c r="N11" s="153"/>
      <c r="O11" s="153"/>
      <c r="P11" s="152"/>
      <c r="Q11" s="152"/>
      <c r="R11" s="153"/>
      <c r="S11" s="553"/>
      <c r="T11" s="552"/>
      <c r="U11" s="552"/>
      <c r="V11" s="553"/>
    </row>
    <row r="12" spans="1:24" s="468" customFormat="1" ht="18.75" hidden="1">
      <c r="A12" s="311"/>
      <c r="B12" s="311"/>
      <c r="E12" s="1200" t="s">
        <v>720</v>
      </c>
      <c r="F12" s="1200"/>
      <c r="G12" s="1123"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94"/>
      <c r="F13" s="1194"/>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8" t="s">
        <v>92</v>
      </c>
      <c r="E17" s="1188" t="s">
        <v>297</v>
      </c>
      <c r="F17" s="1188" t="s">
        <v>80</v>
      </c>
      <c r="G17" s="1188" t="s">
        <v>439</v>
      </c>
      <c r="H17" s="1188" t="s">
        <v>92</v>
      </c>
      <c r="I17" s="1188"/>
      <c r="J17" s="1188" t="s">
        <v>20</v>
      </c>
      <c r="K17" s="1190" t="s">
        <v>479</v>
      </c>
      <c r="L17" s="1190"/>
      <c r="M17" s="1190"/>
      <c r="N17" s="1190"/>
      <c r="O17" s="1190" t="s">
        <v>710</v>
      </c>
      <c r="P17" s="1190"/>
      <c r="Q17" s="1190"/>
      <c r="R17" s="1190"/>
      <c r="S17" s="1190" t="s">
        <v>711</v>
      </c>
      <c r="T17" s="1190"/>
      <c r="U17" s="1190"/>
      <c r="V17" s="1190"/>
      <c r="W17" s="1188" t="s">
        <v>244</v>
      </c>
    </row>
    <row r="18" spans="1:24" ht="30.75" customHeight="1">
      <c r="D18" s="1188"/>
      <c r="E18" s="1188"/>
      <c r="F18" s="1188"/>
      <c r="G18" s="1188"/>
      <c r="H18" s="1188"/>
      <c r="I18" s="1188"/>
      <c r="J18" s="1188"/>
      <c r="K18" s="115" t="s">
        <v>300</v>
      </c>
      <c r="L18" s="1188" t="s">
        <v>92</v>
      </c>
      <c r="M18" s="1188"/>
      <c r="N18" s="115" t="s">
        <v>230</v>
      </c>
      <c r="O18" s="115" t="s">
        <v>300</v>
      </c>
      <c r="P18" s="1188" t="s">
        <v>92</v>
      </c>
      <c r="Q18" s="1188"/>
      <c r="R18" s="115" t="s">
        <v>230</v>
      </c>
      <c r="S18" s="540" t="s">
        <v>300</v>
      </c>
      <c r="T18" s="1188" t="s">
        <v>92</v>
      </c>
      <c r="U18" s="1188"/>
      <c r="V18" s="540" t="s">
        <v>400</v>
      </c>
      <c r="W18" s="1188"/>
    </row>
    <row r="19" spans="1:24" s="404" customFormat="1" ht="12" customHeight="1">
      <c r="A19" s="403"/>
      <c r="B19" s="403"/>
      <c r="D19" s="42" t="s">
        <v>93</v>
      </c>
      <c r="E19" s="42" t="s">
        <v>49</v>
      </c>
      <c r="F19" s="42" t="s">
        <v>50</v>
      </c>
      <c r="G19" s="42" t="s">
        <v>51</v>
      </c>
      <c r="H19" s="1189" t="s">
        <v>68</v>
      </c>
      <c r="I19" s="1189"/>
      <c r="J19" s="42" t="s">
        <v>69</v>
      </c>
      <c r="K19" s="42" t="s">
        <v>183</v>
      </c>
      <c r="L19" s="1189" t="s">
        <v>184</v>
      </c>
      <c r="M19" s="1189"/>
      <c r="N19" s="42" t="s">
        <v>208</v>
      </c>
      <c r="O19" s="42" t="s">
        <v>209</v>
      </c>
      <c r="P19" s="1189" t="s">
        <v>210</v>
      </c>
      <c r="Q19" s="1189"/>
      <c r="R19" s="42" t="s">
        <v>211</v>
      </c>
      <c r="S19" s="525" t="s">
        <v>210</v>
      </c>
      <c r="T19" s="1189" t="s">
        <v>211</v>
      </c>
      <c r="U19" s="1189"/>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2" customFormat="1" ht="17.100000000000001" customHeight="1">
      <c r="A21" s="748">
        <v>4</v>
      </c>
      <c r="C21" s="309"/>
      <c r="D21" s="1175">
        <v>1</v>
      </c>
      <c r="E21" s="1176" t="s">
        <v>613</v>
      </c>
      <c r="F21" s="1180" t="s">
        <v>1665</v>
      </c>
      <c r="G21" s="1183" t="s">
        <v>85</v>
      </c>
      <c r="H21" s="1175"/>
      <c r="I21" s="1175">
        <v>1</v>
      </c>
      <c r="J21" s="1191" t="s">
        <v>717</v>
      </c>
      <c r="K21" s="1171" t="s">
        <v>85</v>
      </c>
      <c r="L21" s="1169"/>
      <c r="M21" s="1169" t="s">
        <v>93</v>
      </c>
      <c r="N21" s="1174"/>
      <c r="O21" s="1171" t="s">
        <v>85</v>
      </c>
      <c r="P21" s="1169"/>
      <c r="Q21" s="1169" t="s">
        <v>93</v>
      </c>
      <c r="R21" s="1170"/>
      <c r="S21" s="1171" t="s">
        <v>85</v>
      </c>
      <c r="T21" s="1087"/>
      <c r="U21" s="1087" t="s">
        <v>93</v>
      </c>
      <c r="V21" s="1124"/>
      <c r="W21" s="307"/>
    </row>
    <row r="22" spans="1:24" s="1102" customFormat="1" ht="17.100000000000001" customHeight="1">
      <c r="A22" s="748"/>
      <c r="C22" s="747"/>
      <c r="D22" s="1175"/>
      <c r="E22" s="1177"/>
      <c r="F22" s="1181"/>
      <c r="G22" s="1183"/>
      <c r="H22" s="1175"/>
      <c r="I22" s="1175"/>
      <c r="J22" s="1192"/>
      <c r="K22" s="1171"/>
      <c r="L22" s="1169"/>
      <c r="M22" s="1169"/>
      <c r="N22" s="1174"/>
      <c r="O22" s="1171"/>
      <c r="P22" s="1169"/>
      <c r="Q22" s="1169"/>
      <c r="R22" s="1170"/>
      <c r="S22" s="1171"/>
      <c r="T22" s="1089"/>
      <c r="U22" s="744"/>
      <c r="V22" s="745"/>
      <c r="W22" s="746"/>
    </row>
    <row r="23" spans="1:24" s="1102" customFormat="1" ht="17.100000000000001" customHeight="1">
      <c r="A23" s="748"/>
      <c r="C23" s="747"/>
      <c r="D23" s="1173"/>
      <c r="E23" s="1178"/>
      <c r="F23" s="1181"/>
      <c r="G23" s="1172"/>
      <c r="H23" s="1173"/>
      <c r="I23" s="1173"/>
      <c r="J23" s="1192"/>
      <c r="K23" s="1172"/>
      <c r="L23" s="1173"/>
      <c r="M23" s="1173"/>
      <c r="N23" s="1170"/>
      <c r="O23" s="1172"/>
      <c r="P23" s="1112"/>
      <c r="Q23" s="744"/>
      <c r="R23" s="745"/>
      <c r="S23" s="741"/>
      <c r="T23" s="741"/>
      <c r="U23" s="741"/>
      <c r="V23" s="741"/>
      <c r="W23" s="746"/>
    </row>
    <row r="24" spans="1:24" s="1102" customFormat="1" ht="15" customHeight="1">
      <c r="A24" s="748"/>
      <c r="C24" s="747"/>
      <c r="D24" s="1173"/>
      <c r="E24" s="1178"/>
      <c r="F24" s="1181"/>
      <c r="G24" s="1172"/>
      <c r="H24" s="1173"/>
      <c r="I24" s="1173"/>
      <c r="J24" s="1193"/>
      <c r="K24" s="1172"/>
      <c r="L24" s="744"/>
      <c r="M24" s="745"/>
      <c r="N24" s="745"/>
      <c r="O24" s="745"/>
      <c r="P24" s="745"/>
      <c r="Q24" s="745"/>
      <c r="R24" s="745"/>
      <c r="S24" s="741"/>
      <c r="T24" s="741"/>
      <c r="U24" s="741"/>
      <c r="V24" s="741"/>
      <c r="W24" s="746"/>
    </row>
    <row r="25" spans="1:24" s="1102" customFormat="1" ht="15" customHeight="1">
      <c r="A25" s="748"/>
      <c r="C25" s="747"/>
      <c r="D25" s="1173"/>
      <c r="E25" s="1179"/>
      <c r="F25" s="1182"/>
      <c r="G25" s="1172"/>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4" t="s">
        <v>736</v>
      </c>
      <c r="F32" s="1184"/>
      <c r="G32" s="1184"/>
      <c r="H32" s="1184"/>
      <c r="I32" s="1184"/>
      <c r="J32" s="1184"/>
      <c r="K32" s="1184"/>
      <c r="L32" s="1184"/>
      <c r="M32" s="1184"/>
      <c r="N32" s="1184"/>
      <c r="O32" s="1184"/>
      <c r="P32" s="1184"/>
      <c r="Q32" s="1184"/>
      <c r="R32" s="1184"/>
      <c r="S32" s="1184"/>
      <c r="T32" s="1184"/>
      <c r="U32" s="1184"/>
      <c r="V32" s="1184"/>
      <c r="W32" s="1184"/>
    </row>
    <row r="33" spans="5:23" ht="36.950000000000003" customHeight="1">
      <c r="E33" s="1185" t="s">
        <v>738</v>
      </c>
      <c r="F33" s="1186"/>
      <c r="G33" s="1186"/>
      <c r="H33" s="1186"/>
      <c r="I33" s="1186"/>
      <c r="J33" s="1186"/>
      <c r="K33" s="1186"/>
      <c r="L33" s="1186"/>
      <c r="M33" s="1186"/>
      <c r="N33" s="1186"/>
      <c r="O33" s="1186"/>
      <c r="P33" s="1186"/>
      <c r="Q33" s="1186"/>
      <c r="R33" s="1186"/>
      <c r="S33" s="1186"/>
      <c r="T33" s="1186"/>
      <c r="U33" s="1186"/>
      <c r="V33" s="1186"/>
      <c r="W33" s="1186"/>
    </row>
    <row r="34" spans="5:23" ht="17.100000000000001" customHeight="1">
      <c r="E34" s="1185" t="s">
        <v>739</v>
      </c>
      <c r="F34" s="1186"/>
      <c r="G34" s="1186"/>
      <c r="H34" s="1186"/>
      <c r="I34" s="1186"/>
      <c r="J34" s="1186"/>
      <c r="K34" s="1186"/>
      <c r="L34" s="1186"/>
      <c r="M34" s="1186"/>
      <c r="N34" s="1186"/>
      <c r="O34" s="1186"/>
      <c r="P34" s="1186"/>
      <c r="Q34" s="1186"/>
      <c r="R34" s="1186"/>
      <c r="S34" s="1186"/>
      <c r="T34" s="1186"/>
      <c r="U34" s="1186"/>
      <c r="V34" s="1186"/>
      <c r="W34" s="1186"/>
    </row>
    <row r="35" spans="5:23" ht="27" customHeight="1">
      <c r="E35" s="1185" t="s">
        <v>740</v>
      </c>
      <c r="F35" s="1186"/>
      <c r="G35" s="1186"/>
      <c r="H35" s="1186"/>
      <c r="I35" s="1186"/>
      <c r="J35" s="1186"/>
      <c r="K35" s="1186"/>
      <c r="L35" s="1186"/>
      <c r="M35" s="1186"/>
      <c r="N35" s="1186"/>
      <c r="O35" s="1186"/>
      <c r="P35" s="1186"/>
      <c r="Q35" s="1186"/>
      <c r="R35" s="1186"/>
      <c r="S35" s="1186"/>
      <c r="T35" s="1186"/>
      <c r="U35" s="1186"/>
      <c r="V35" s="1186"/>
      <c r="W35" s="1186"/>
    </row>
    <row r="36" spans="5:23" ht="17.100000000000001" customHeight="1">
      <c r="E36" s="1185" t="s">
        <v>741</v>
      </c>
      <c r="F36" s="1186"/>
      <c r="G36" s="1186"/>
      <c r="H36" s="1186"/>
      <c r="I36" s="1186"/>
      <c r="J36" s="1186"/>
      <c r="K36" s="1186"/>
      <c r="L36" s="1186"/>
      <c r="M36" s="1186"/>
      <c r="N36" s="1186"/>
      <c r="O36" s="1186"/>
      <c r="P36" s="1186"/>
      <c r="Q36" s="1186"/>
      <c r="R36" s="1186"/>
      <c r="S36" s="1186"/>
      <c r="T36" s="1186"/>
      <c r="U36" s="1186"/>
      <c r="V36" s="1186"/>
      <c r="W36" s="1186"/>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4" t="s">
        <v>737</v>
      </c>
      <c r="F38" s="1184"/>
      <c r="G38" s="1184"/>
      <c r="H38" s="1184"/>
      <c r="I38" s="1184"/>
      <c r="J38" s="1184"/>
      <c r="K38" s="1184"/>
      <c r="L38" s="1184"/>
      <c r="M38" s="1184"/>
      <c r="N38" s="1184"/>
      <c r="O38" s="1184"/>
      <c r="P38" s="1184"/>
      <c r="Q38" s="1184"/>
      <c r="R38" s="1184"/>
      <c r="S38" s="1184"/>
      <c r="T38" s="1184"/>
      <c r="U38" s="1184"/>
      <c r="V38" s="1184"/>
      <c r="W38" s="1184"/>
    </row>
    <row r="39" spans="5:23" ht="17.100000000000001" customHeight="1">
      <c r="E39" s="1185" t="s">
        <v>742</v>
      </c>
      <c r="F39" s="1186"/>
      <c r="G39" s="1186"/>
      <c r="H39" s="1186"/>
      <c r="I39" s="1186"/>
      <c r="J39" s="1186"/>
      <c r="K39" s="1186"/>
      <c r="L39" s="1186"/>
      <c r="M39" s="1186"/>
      <c r="N39" s="1186"/>
      <c r="O39" s="1186"/>
      <c r="P39" s="1186"/>
      <c r="Q39" s="1186"/>
      <c r="R39" s="1186"/>
      <c r="S39" s="1186"/>
      <c r="T39" s="1186"/>
      <c r="U39" s="1186"/>
      <c r="V39" s="1186"/>
      <c r="W39" s="1186"/>
    </row>
    <row r="40" spans="5:23" ht="17.100000000000001" customHeight="1">
      <c r="E40" s="1185" t="s">
        <v>743</v>
      </c>
      <c r="F40" s="1186"/>
      <c r="G40" s="1186"/>
      <c r="H40" s="1186"/>
      <c r="I40" s="1186"/>
      <c r="J40" s="1186"/>
      <c r="K40" s="1186"/>
      <c r="L40" s="1186"/>
      <c r="M40" s="1186"/>
      <c r="N40" s="1186"/>
      <c r="O40" s="1186"/>
      <c r="P40" s="1186"/>
      <c r="Q40" s="1186"/>
      <c r="R40" s="1186"/>
      <c r="S40" s="1186"/>
      <c r="T40" s="1186"/>
      <c r="U40" s="1186"/>
      <c r="V40" s="1186"/>
      <c r="W40" s="1186"/>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2" t="s">
        <v>491</v>
      </c>
      <c r="G2" s="1203"/>
      <c r="H2" s="1204"/>
      <c r="I2" s="640"/>
    </row>
    <row r="3" spans="1:14" ht="3" customHeight="1"/>
    <row r="4" spans="1:14" s="570" customFormat="1" ht="11.25">
      <c r="A4" s="590"/>
      <c r="B4" s="590"/>
      <c r="C4" s="590"/>
      <c r="D4" s="590"/>
      <c r="F4" s="1154" t="s">
        <v>454</v>
      </c>
      <c r="G4" s="1154"/>
      <c r="H4" s="1154"/>
      <c r="I4" s="1205" t="s">
        <v>455</v>
      </c>
      <c r="J4" s="590"/>
      <c r="K4" s="590"/>
      <c r="L4" s="590"/>
      <c r="M4" s="590"/>
      <c r="N4" s="590"/>
    </row>
    <row r="5" spans="1:14" s="570" customFormat="1" ht="11.25" customHeight="1">
      <c r="A5" s="590"/>
      <c r="B5" s="590"/>
      <c r="C5" s="590"/>
      <c r="D5" s="590"/>
      <c r="F5" s="606" t="s">
        <v>92</v>
      </c>
      <c r="G5" s="618" t="s">
        <v>457</v>
      </c>
      <c r="H5" s="605" t="s">
        <v>442</v>
      </c>
      <c r="I5" s="1205"/>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24.12.2020</v>
      </c>
      <c r="I7" s="581" t="s">
        <v>493</v>
      </c>
      <c r="J7" s="615"/>
      <c r="K7" s="590"/>
      <c r="L7" s="590"/>
      <c r="M7" s="590"/>
      <c r="N7" s="590"/>
    </row>
    <row r="8" spans="1:14" s="570" customFormat="1" ht="45">
      <c r="A8" s="1206">
        <v>1</v>
      </c>
      <c r="B8" s="590"/>
      <c r="C8" s="590"/>
      <c r="D8" s="590"/>
      <c r="F8" s="616" t="str">
        <f>"2." &amp;mergeValue(A8)</f>
        <v>2.1</v>
      </c>
      <c r="G8" s="632" t="s">
        <v>494</v>
      </c>
      <c r="H8" s="604"/>
      <c r="I8" s="581" t="s">
        <v>590</v>
      </c>
      <c r="J8" s="615"/>
      <c r="K8" s="590"/>
      <c r="L8" s="590"/>
      <c r="M8" s="590"/>
      <c r="N8" s="590"/>
    </row>
    <row r="9" spans="1:14" s="570" customFormat="1" ht="22.5">
      <c r="A9" s="1206"/>
      <c r="B9" s="590"/>
      <c r="C9" s="590"/>
      <c r="D9" s="590"/>
      <c r="F9" s="616" t="str">
        <f>"3." &amp;mergeValue(A9)</f>
        <v>3.1</v>
      </c>
      <c r="G9" s="632" t="s">
        <v>495</v>
      </c>
      <c r="H9" s="604"/>
      <c r="I9" s="581" t="s">
        <v>588</v>
      </c>
      <c r="J9" s="615"/>
      <c r="K9" s="590"/>
      <c r="L9" s="590"/>
      <c r="M9" s="590"/>
      <c r="N9" s="590"/>
    </row>
    <row r="10" spans="1:14" s="570" customFormat="1" ht="22.5">
      <c r="A10" s="1206"/>
      <c r="B10" s="590"/>
      <c r="C10" s="590"/>
      <c r="D10" s="590"/>
      <c r="F10" s="616" t="str">
        <f>"4."&amp;mergeValue(A10)</f>
        <v>4.1</v>
      </c>
      <c r="G10" s="632" t="s">
        <v>496</v>
      </c>
      <c r="H10" s="605" t="s">
        <v>458</v>
      </c>
      <c r="I10" s="581"/>
      <c r="J10" s="615"/>
      <c r="K10" s="590"/>
      <c r="L10" s="590"/>
      <c r="M10" s="590"/>
      <c r="N10" s="590"/>
    </row>
    <row r="11" spans="1:14" s="570" customFormat="1" ht="18.75">
      <c r="A11" s="1206"/>
      <c r="B11" s="1206">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row>
    <row r="12" spans="1:14" s="570" customFormat="1" ht="22.5">
      <c r="A12" s="1206"/>
      <c r="B12" s="1206"/>
      <c r="C12" s="1206">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6"/>
      <c r="B13" s="1206"/>
      <c r="C13" s="1206"/>
      <c r="D13" s="623">
        <v>1</v>
      </c>
      <c r="F13" s="616" t="str">
        <f>"4."&amp;mergeValue(A13) &amp;"."&amp;mergeValue(B13)&amp;"."&amp;mergeValue(C13)&amp;"."&amp;mergeValue(D13)</f>
        <v>4.1.1.1.1</v>
      </c>
      <c r="G13" s="633" t="s">
        <v>498</v>
      </c>
      <c r="H13" s="604"/>
      <c r="I13" s="1207" t="s">
        <v>591</v>
      </c>
      <c r="J13" s="615"/>
      <c r="K13" s="590"/>
      <c r="L13" s="590"/>
      <c r="M13" s="590"/>
      <c r="N13" s="590"/>
    </row>
    <row r="14" spans="1:14" s="570" customFormat="1" ht="18.75">
      <c r="A14" s="1206"/>
      <c r="B14" s="1206"/>
      <c r="C14" s="1206"/>
      <c r="D14" s="623"/>
      <c r="F14" s="619"/>
      <c r="G14" s="550" t="s">
        <v>4</v>
      </c>
      <c r="H14" s="624"/>
      <c r="I14" s="1207"/>
      <c r="J14" s="615"/>
      <c r="K14" s="590"/>
      <c r="L14" s="590"/>
      <c r="M14" s="590"/>
      <c r="N14" s="590"/>
    </row>
    <row r="15" spans="1:14" s="570" customFormat="1" ht="18.75">
      <c r="A15" s="1206"/>
      <c r="B15" s="1206"/>
      <c r="C15" s="623"/>
      <c r="D15" s="623"/>
      <c r="F15" s="634"/>
      <c r="G15" s="577" t="s">
        <v>403</v>
      </c>
      <c r="H15" s="635"/>
      <c r="I15" s="636"/>
      <c r="J15" s="615"/>
      <c r="K15" s="590"/>
      <c r="L15" s="590"/>
      <c r="M15" s="590"/>
      <c r="N15" s="590"/>
    </row>
    <row r="16" spans="1:14" s="570" customFormat="1" ht="18.75">
      <c r="A16" s="1206"/>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1" t="s">
        <v>593</v>
      </c>
      <c r="H19" s="1201"/>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4" t="s">
        <v>631</v>
      </c>
      <c r="M5" s="1234"/>
      <c r="N5" s="1234"/>
      <c r="O5" s="1234"/>
      <c r="P5" s="1234"/>
      <c r="Q5" s="1234"/>
      <c r="R5" s="1234"/>
      <c r="S5" s="1234"/>
      <c r="T5" s="123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11" t="str">
        <f>IF(NameOrPr_ch="",IF(NameOrPr="","",NameOrPr),NameOrPr_ch)</f>
        <v>Региональная служба по тарифам Ростовской области</v>
      </c>
      <c r="P7" s="1211"/>
      <c r="Q7" s="1211"/>
      <c r="R7" s="1211"/>
      <c r="S7" s="1211"/>
      <c r="T7" s="1211"/>
      <c r="U7" s="582"/>
      <c r="V7" s="582"/>
      <c r="W7" s="519"/>
      <c r="X7" s="590"/>
      <c r="Y7" s="590"/>
      <c r="Z7" s="590"/>
      <c r="AA7" s="590"/>
      <c r="AB7" s="590"/>
    </row>
    <row r="8" spans="1:28" s="570" customFormat="1" ht="18.75">
      <c r="A8" s="590"/>
      <c r="B8" s="590"/>
      <c r="C8" s="590"/>
      <c r="D8" s="590"/>
      <c r="E8" s="590"/>
      <c r="F8" s="590"/>
      <c r="G8" s="590"/>
      <c r="H8" s="590"/>
      <c r="L8" s="499"/>
      <c r="M8" s="617" t="s">
        <v>596</v>
      </c>
      <c r="N8" s="666"/>
      <c r="O8" s="1211" t="str">
        <f>IF(datePr_ch="",IF(datePr="","",datePr),datePr_ch)</f>
        <v>18.12.2020</v>
      </c>
      <c r="P8" s="1211"/>
      <c r="Q8" s="1211"/>
      <c r="R8" s="1211"/>
      <c r="S8" s="1211"/>
      <c r="T8" s="1211"/>
      <c r="U8" s="582"/>
      <c r="V8" s="582"/>
      <c r="W8" s="519"/>
      <c r="X8" s="590"/>
      <c r="Y8" s="590"/>
      <c r="Z8" s="590"/>
      <c r="AA8" s="590"/>
      <c r="AB8" s="590"/>
    </row>
    <row r="9" spans="1:28" s="570" customFormat="1" ht="18.75">
      <c r="A9" s="590"/>
      <c r="B9" s="590"/>
      <c r="C9" s="590"/>
      <c r="D9" s="590"/>
      <c r="E9" s="590"/>
      <c r="F9" s="590"/>
      <c r="G9" s="590"/>
      <c r="H9" s="590"/>
      <c r="L9" s="552"/>
      <c r="M9" s="617" t="s">
        <v>595</v>
      </c>
      <c r="N9" s="666"/>
      <c r="O9" s="1211" t="str">
        <f>IF(numberPr_ch="",IF(numberPr="","",numberPr),numberPr_ch)</f>
        <v>54/5</v>
      </c>
      <c r="P9" s="1211"/>
      <c r="Q9" s="1211"/>
      <c r="R9" s="1211"/>
      <c r="S9" s="1211"/>
      <c r="T9" s="1211"/>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11" t="str">
        <f>IF(IstPub_ch="",IF(IstPub="","",IstPub),IstPub_ch)</f>
        <v>www.rst.donland.ru</v>
      </c>
      <c r="P10" s="1211"/>
      <c r="Q10" s="1211"/>
      <c r="R10" s="1211"/>
      <c r="S10" s="1211"/>
      <c r="T10" s="1211"/>
      <c r="U10" s="582"/>
      <c r="V10" s="582"/>
      <c r="W10" s="519"/>
      <c r="X10" s="590"/>
      <c r="Y10" s="590"/>
      <c r="Z10" s="590"/>
      <c r="AA10" s="590"/>
      <c r="AB10" s="590"/>
    </row>
    <row r="11" spans="1:28" s="570" customFormat="1" ht="11.25" hidden="1">
      <c r="A11" s="590"/>
      <c r="B11" s="590"/>
      <c r="C11" s="590"/>
      <c r="D11" s="590"/>
      <c r="E11" s="590"/>
      <c r="F11" s="590"/>
      <c r="G11" s="590"/>
      <c r="H11" s="590"/>
      <c r="L11" s="1235"/>
      <c r="M11" s="1235"/>
      <c r="N11" s="566"/>
      <c r="O11" s="582"/>
      <c r="P11" s="582"/>
      <c r="Q11" s="582"/>
      <c r="R11" s="582"/>
      <c r="S11" s="582"/>
      <c r="T11" s="582"/>
      <c r="U11" s="588" t="s">
        <v>373</v>
      </c>
      <c r="X11" s="590"/>
      <c r="Y11" s="590"/>
      <c r="Z11" s="590"/>
      <c r="AA11" s="590"/>
      <c r="AB11" s="590"/>
    </row>
    <row r="12" spans="1:28">
      <c r="J12" s="529"/>
      <c r="K12" s="529"/>
      <c r="L12" s="524"/>
      <c r="M12" s="524"/>
      <c r="N12" s="502"/>
      <c r="O12" s="1212"/>
      <c r="P12" s="1212"/>
      <c r="Q12" s="1212"/>
      <c r="R12" s="1212"/>
      <c r="S12" s="1212"/>
      <c r="T12" s="1212"/>
      <c r="U12" s="1212"/>
    </row>
    <row r="13" spans="1:28">
      <c r="J13" s="529"/>
      <c r="K13" s="529"/>
      <c r="L13" s="1154" t="s">
        <v>454</v>
      </c>
      <c r="M13" s="1154"/>
      <c r="N13" s="1154"/>
      <c r="O13" s="1154"/>
      <c r="P13" s="1154"/>
      <c r="Q13" s="1154"/>
      <c r="R13" s="1154"/>
      <c r="S13" s="1154"/>
      <c r="T13" s="1154"/>
      <c r="U13" s="1154"/>
      <c r="V13" s="1154"/>
      <c r="W13" s="1154" t="s">
        <v>455</v>
      </c>
    </row>
    <row r="14" spans="1:28" ht="14.25" customHeight="1">
      <c r="J14" s="529"/>
      <c r="K14" s="529"/>
      <c r="L14" s="1218" t="s">
        <v>92</v>
      </c>
      <c r="M14" s="1218" t="s">
        <v>639</v>
      </c>
      <c r="N14" s="661"/>
      <c r="O14" s="1219" t="s">
        <v>641</v>
      </c>
      <c r="P14" s="1220"/>
      <c r="Q14" s="1220"/>
      <c r="R14" s="1220"/>
      <c r="S14" s="1220"/>
      <c r="T14" s="1221"/>
      <c r="U14" s="1229" t="s">
        <v>341</v>
      </c>
      <c r="V14" s="1215" t="s">
        <v>275</v>
      </c>
      <c r="W14" s="1154"/>
    </row>
    <row r="15" spans="1:28" ht="14.25" customHeight="1">
      <c r="J15" s="529"/>
      <c r="K15" s="529"/>
      <c r="L15" s="1218"/>
      <c r="M15" s="1218"/>
      <c r="N15" s="662"/>
      <c r="O15" s="1224" t="s">
        <v>605</v>
      </c>
      <c r="P15" s="1222" t="s">
        <v>271</v>
      </c>
      <c r="Q15" s="1223"/>
      <c r="R15" s="1226" t="s">
        <v>654</v>
      </c>
      <c r="S15" s="1227"/>
      <c r="T15" s="1228"/>
      <c r="U15" s="1230"/>
      <c r="V15" s="1216"/>
      <c r="W15" s="1154"/>
    </row>
    <row r="16" spans="1:28" ht="33.75" customHeight="1">
      <c r="J16" s="529"/>
      <c r="K16" s="529"/>
      <c r="L16" s="1218"/>
      <c r="M16" s="1218"/>
      <c r="N16" s="663"/>
      <c r="O16" s="1225"/>
      <c r="P16" s="535" t="s">
        <v>606</v>
      </c>
      <c r="Q16" s="535" t="s">
        <v>6</v>
      </c>
      <c r="R16" s="536" t="s">
        <v>274</v>
      </c>
      <c r="S16" s="1213" t="s">
        <v>273</v>
      </c>
      <c r="T16" s="1214"/>
      <c r="U16" s="1231"/>
      <c r="V16" s="1217"/>
      <c r="W16" s="1154"/>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6">
        <f ca="1">OFFSET(S17,0,-1)+1</f>
        <v>7</v>
      </c>
      <c r="T17" s="1236"/>
      <c r="U17" s="648">
        <f ca="1">OFFSET(U17,0,-2)+1</f>
        <v>8</v>
      </c>
      <c r="V17" s="649">
        <f ca="1">OFFSET(V17,0,-1)</f>
        <v>8</v>
      </c>
      <c r="W17" s="648">
        <f ca="1">OFFSET(W17,0,-1)+1</f>
        <v>9</v>
      </c>
    </row>
    <row r="18" spans="1:28" ht="22.5">
      <c r="A18" s="1237">
        <v>1</v>
      </c>
      <c r="B18" s="847"/>
      <c r="C18" s="847"/>
      <c r="D18" s="847"/>
      <c r="E18" s="848"/>
      <c r="F18" s="849"/>
      <c r="G18" s="849"/>
      <c r="H18" s="849"/>
      <c r="I18" s="850"/>
      <c r="J18" s="845"/>
      <c r="K18" s="852"/>
      <c r="L18" s="593">
        <f>mergeValue(A18)</f>
        <v>1</v>
      </c>
      <c r="M18" s="641" t="s">
        <v>20</v>
      </c>
      <c r="N18" s="646"/>
      <c r="O18" s="1238"/>
      <c r="P18" s="1238"/>
      <c r="Q18" s="1238"/>
      <c r="R18" s="1238"/>
      <c r="S18" s="1238"/>
      <c r="T18" s="1238"/>
      <c r="U18" s="1238"/>
      <c r="V18" s="1238"/>
      <c r="W18" s="630" t="s">
        <v>476</v>
      </c>
      <c r="Y18" s="589"/>
      <c r="Z18" s="589" t="str">
        <f t="shared" ref="Z18:Z31" si="0">IF(M18="","",M18 )</f>
        <v>Наименование тарифа</v>
      </c>
      <c r="AA18" s="589"/>
      <c r="AB18" s="589"/>
    </row>
    <row r="19" spans="1:28" ht="22.5">
      <c r="A19" s="1237"/>
      <c r="B19" s="1237">
        <v>1</v>
      </c>
      <c r="C19" s="847"/>
      <c r="D19" s="847"/>
      <c r="E19" s="849"/>
      <c r="F19" s="849"/>
      <c r="G19" s="849"/>
      <c r="H19" s="849"/>
      <c r="I19" s="844"/>
      <c r="J19" s="843"/>
      <c r="K19" s="846"/>
      <c r="L19" s="593" t="str">
        <f>mergeValue(A19) &amp;"."&amp; mergeValue(B19)</f>
        <v>1.1</v>
      </c>
      <c r="M19" s="546" t="s">
        <v>16</v>
      </c>
      <c r="N19" s="646"/>
      <c r="O19" s="1238"/>
      <c r="P19" s="1238"/>
      <c r="Q19" s="1238"/>
      <c r="R19" s="1238"/>
      <c r="S19" s="1238"/>
      <c r="T19" s="1238"/>
      <c r="U19" s="1238"/>
      <c r="V19" s="1238"/>
      <c r="W19" s="630" t="s">
        <v>477</v>
      </c>
      <c r="Y19" s="589"/>
      <c r="Z19" s="589" t="str">
        <f t="shared" si="0"/>
        <v>Территория действия тарифа</v>
      </c>
      <c r="AA19" s="589"/>
      <c r="AB19" s="589"/>
    </row>
    <row r="20" spans="1:28" ht="22.5">
      <c r="A20" s="1237"/>
      <c r="B20" s="1237"/>
      <c r="C20" s="1237">
        <v>1</v>
      </c>
      <c r="D20" s="847"/>
      <c r="E20" s="849"/>
      <c r="F20" s="849"/>
      <c r="G20" s="849"/>
      <c r="H20" s="849"/>
      <c r="I20" s="851"/>
      <c r="J20" s="843"/>
      <c r="K20" s="846"/>
      <c r="L20" s="593" t="str">
        <f>mergeValue(A20) &amp;"."&amp; mergeValue(B20)&amp;"."&amp; mergeValue(C20)</f>
        <v>1.1.1</v>
      </c>
      <c r="M20" s="547" t="s">
        <v>7</v>
      </c>
      <c r="N20" s="646"/>
      <c r="O20" s="1238"/>
      <c r="P20" s="1238"/>
      <c r="Q20" s="1238"/>
      <c r="R20" s="1238"/>
      <c r="S20" s="1238"/>
      <c r="T20" s="1238"/>
      <c r="U20" s="1238"/>
      <c r="V20" s="1238"/>
      <c r="W20" s="630" t="s">
        <v>633</v>
      </c>
      <c r="Y20" s="589"/>
      <c r="Z20" s="589" t="str">
        <f t="shared" si="0"/>
        <v xml:space="preserve">Наименование системы теплоснабжения </v>
      </c>
      <c r="AA20" s="589"/>
      <c r="AB20" s="589"/>
    </row>
    <row r="21" spans="1:28" ht="22.5">
      <c r="A21" s="1237"/>
      <c r="B21" s="1237"/>
      <c r="C21" s="1237"/>
      <c r="D21" s="1237">
        <v>1</v>
      </c>
      <c r="E21" s="849"/>
      <c r="F21" s="849"/>
      <c r="G21" s="849"/>
      <c r="H21" s="849"/>
      <c r="I21" s="851"/>
      <c r="J21" s="843"/>
      <c r="K21" s="846"/>
      <c r="L21" s="593" t="str">
        <f>mergeValue(A21) &amp;"."&amp; mergeValue(B21)&amp;"."&amp; mergeValue(C21)&amp;"."&amp; mergeValue(D21)</f>
        <v>1.1.1.1</v>
      </c>
      <c r="M21" s="548" t="s">
        <v>22</v>
      </c>
      <c r="N21" s="646"/>
      <c r="O21" s="1238"/>
      <c r="P21" s="1238"/>
      <c r="Q21" s="1238"/>
      <c r="R21" s="1238"/>
      <c r="S21" s="1238"/>
      <c r="T21" s="1238"/>
      <c r="U21" s="1238"/>
      <c r="V21" s="1238"/>
      <c r="W21" s="630" t="s">
        <v>634</v>
      </c>
      <c r="Y21" s="589"/>
      <c r="Z21" s="589" t="str">
        <f t="shared" si="0"/>
        <v xml:space="preserve">Источник тепловой энергии  </v>
      </c>
      <c r="AA21" s="589"/>
      <c r="AB21" s="589"/>
    </row>
    <row r="22" spans="1:28" ht="101.25">
      <c r="A22" s="1237"/>
      <c r="B22" s="1237"/>
      <c r="C22" s="1237"/>
      <c r="D22" s="1237"/>
      <c r="E22" s="1237">
        <v>1</v>
      </c>
      <c r="F22" s="849"/>
      <c r="G22" s="849"/>
      <c r="H22" s="847">
        <v>1</v>
      </c>
      <c r="I22" s="1237">
        <v>1</v>
      </c>
      <c r="J22" s="849"/>
      <c r="K22" s="854"/>
      <c r="L22" s="593" t="str">
        <f>mergeValue(A22) &amp;"."&amp; mergeValue(B22)&amp;"."&amp; mergeValue(C22)&amp;"."&amp; mergeValue(D22)&amp;"."&amp; mergeValue(E22)</f>
        <v>1.1.1.1.1</v>
      </c>
      <c r="M22" s="554" t="s">
        <v>9</v>
      </c>
      <c r="N22" s="646"/>
      <c r="O22" s="1239"/>
      <c r="P22" s="1239"/>
      <c r="Q22" s="1239"/>
      <c r="R22" s="1239"/>
      <c r="S22" s="1239"/>
      <c r="T22" s="1239"/>
      <c r="U22" s="1239"/>
      <c r="V22" s="1239"/>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7"/>
      <c r="B23" s="1237"/>
      <c r="C23" s="1237"/>
      <c r="D23" s="1237"/>
      <c r="E23" s="1237"/>
      <c r="F23" s="1237">
        <v>1</v>
      </c>
      <c r="G23" s="847"/>
      <c r="H23" s="847"/>
      <c r="I23" s="1237"/>
      <c r="J23" s="1237">
        <v>1</v>
      </c>
      <c r="K23" s="855"/>
      <c r="L23" s="593" t="str">
        <f>mergeValue(A23) &amp;"."&amp; mergeValue(B23)&amp;"."&amp; mergeValue(C23)&amp;"."&amp; mergeValue(D23)&amp;"."&amp; mergeValue(E23)&amp;"."&amp; mergeValue(F23)</f>
        <v>1.1.1.1.1.1</v>
      </c>
      <c r="M23" s="555" t="s">
        <v>10</v>
      </c>
      <c r="N23" s="646"/>
      <c r="O23" s="1240"/>
      <c r="P23" s="1241"/>
      <c r="Q23" s="1241"/>
      <c r="R23" s="1241"/>
      <c r="S23" s="1241"/>
      <c r="T23" s="1241"/>
      <c r="U23" s="1241"/>
      <c r="V23" s="1242"/>
      <c r="W23" s="630" t="s">
        <v>636</v>
      </c>
      <c r="Y23" s="589"/>
      <c r="Z23" s="589" t="str">
        <f t="shared" si="0"/>
        <v>Группа потребителей</v>
      </c>
      <c r="AA23" s="589"/>
      <c r="AB23" s="589"/>
    </row>
    <row r="24" spans="1:28" ht="189" customHeight="1">
      <c r="A24" s="1237"/>
      <c r="B24" s="1237"/>
      <c r="C24" s="1237"/>
      <c r="D24" s="1237"/>
      <c r="E24" s="1237"/>
      <c r="F24" s="1237"/>
      <c r="G24" s="847">
        <v>1</v>
      </c>
      <c r="H24" s="847"/>
      <c r="I24" s="1237"/>
      <c r="J24" s="1237"/>
      <c r="K24" s="855">
        <v>1</v>
      </c>
      <c r="L24" s="593" t="str">
        <f>mergeValue(A24) &amp;"."&amp; mergeValue(B24)&amp;"."&amp; mergeValue(C24)&amp;"."&amp; mergeValue(D24)&amp;"."&amp; mergeValue(E24)&amp;"."&amp; mergeValue(F24)&amp;"."&amp; mergeValue(G24)</f>
        <v>1.1.1.1.1.1.1</v>
      </c>
      <c r="M24" s="1069"/>
      <c r="N24" s="646"/>
      <c r="O24" s="562"/>
      <c r="P24" s="562"/>
      <c r="Q24" s="1094"/>
      <c r="R24" s="1232"/>
      <c r="S24" s="1233" t="s">
        <v>84</v>
      </c>
      <c r="T24" s="1232"/>
      <c r="U24" s="1233" t="s">
        <v>85</v>
      </c>
      <c r="V24" s="562"/>
      <c r="W24" s="1208" t="s">
        <v>655</v>
      </c>
      <c r="X24" s="585" t="str">
        <f>strCheckDate(O25:V25)</f>
        <v/>
      </c>
      <c r="Y24" s="589"/>
      <c r="Z24" s="589" t="str">
        <f t="shared" si="0"/>
        <v/>
      </c>
      <c r="AA24" s="589"/>
      <c r="AB24" s="589"/>
    </row>
    <row r="25" spans="1:28" ht="11.25" hidden="1" customHeight="1">
      <c r="A25" s="1237"/>
      <c r="B25" s="1237"/>
      <c r="C25" s="1237"/>
      <c r="D25" s="1237"/>
      <c r="E25" s="1237"/>
      <c r="F25" s="1237"/>
      <c r="G25" s="847"/>
      <c r="H25" s="847"/>
      <c r="I25" s="1237"/>
      <c r="J25" s="1237"/>
      <c r="K25" s="855"/>
      <c r="L25" s="600"/>
      <c r="M25" s="646"/>
      <c r="N25" s="646"/>
      <c r="O25" s="562"/>
      <c r="P25" s="562"/>
      <c r="Q25" s="584" t="str">
        <f>R24 &amp; "-" &amp; T24</f>
        <v>-</v>
      </c>
      <c r="R25" s="1232"/>
      <c r="S25" s="1233"/>
      <c r="T25" s="1232"/>
      <c r="U25" s="1233"/>
      <c r="V25" s="562"/>
      <c r="W25" s="1209"/>
      <c r="Y25" s="589"/>
      <c r="Z25" s="589" t="str">
        <f t="shared" si="0"/>
        <v/>
      </c>
      <c r="AA25" s="589"/>
      <c r="AB25" s="589"/>
    </row>
    <row r="26" spans="1:28" ht="15" customHeight="1">
      <c r="A26" s="1237"/>
      <c r="B26" s="1237"/>
      <c r="C26" s="1237"/>
      <c r="D26" s="1237"/>
      <c r="E26" s="1237"/>
      <c r="F26" s="1237"/>
      <c r="G26" s="849"/>
      <c r="H26" s="847"/>
      <c r="I26" s="1237"/>
      <c r="J26" s="1237"/>
      <c r="K26" s="854"/>
      <c r="L26" s="538"/>
      <c r="M26" s="557" t="s">
        <v>25</v>
      </c>
      <c r="N26" s="564"/>
      <c r="O26" s="564"/>
      <c r="P26" s="564"/>
      <c r="Q26" s="564"/>
      <c r="R26" s="564"/>
      <c r="S26" s="564"/>
      <c r="T26" s="564"/>
      <c r="U26" s="564"/>
      <c r="V26" s="560"/>
      <c r="W26" s="1210"/>
      <c r="Y26" s="589"/>
      <c r="Z26" s="589" t="str">
        <f t="shared" si="0"/>
        <v>Добавить вид теплоносителя (параметры теплоносителя)</v>
      </c>
      <c r="AA26" s="589"/>
      <c r="AB26" s="589"/>
    </row>
    <row r="27" spans="1:28" ht="15" customHeight="1">
      <c r="A27" s="1237"/>
      <c r="B27" s="1237"/>
      <c r="C27" s="1237"/>
      <c r="D27" s="1237"/>
      <c r="E27" s="1237"/>
      <c r="F27" s="849"/>
      <c r="G27" s="849"/>
      <c r="H27" s="847"/>
      <c r="I27" s="1237"/>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7"/>
      <c r="B28" s="1237"/>
      <c r="C28" s="1237"/>
      <c r="D28" s="1237"/>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7"/>
      <c r="B29" s="1237"/>
      <c r="C29" s="1237"/>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7"/>
      <c r="B30" s="1237"/>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7"/>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1" t="s">
        <v>632</v>
      </c>
      <c r="N34" s="1201"/>
      <c r="O34" s="1201"/>
      <c r="P34" s="1201"/>
      <c r="Q34" s="1201"/>
      <c r="R34" s="1201"/>
      <c r="S34" s="1201"/>
      <c r="T34" s="1201"/>
      <c r="U34" s="1201"/>
      <c r="V34" s="1201"/>
      <c r="W34" s="1201"/>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nataliya.liziakina</cp:lastModifiedBy>
  <cp:lastPrinted>2013-08-29T08:11:20Z</cp:lastPrinted>
  <dcterms:created xsi:type="dcterms:W3CDTF">2004-05-21T07:18:45Z</dcterms:created>
  <dcterms:modified xsi:type="dcterms:W3CDTF">2020-12-24T09:23:01Z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